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lentis-my.sharepoint.com/personal/s_piening_lentis_nl/Documents/Onderzoek &amp; TOPGGz/Lopend onderzoek en archief/EmFASiS Gender en Gezondheid/EmFASiS 2020-2022/3 Studie AQ-f incl Martini/"/>
    </mc:Choice>
  </mc:AlternateContent>
  <xr:revisionPtr revIDLastSave="0" documentId="8_{511A7E45-DD0B-4DC1-B64A-D414AB015B64}" xr6:coauthVersionLast="47" xr6:coauthVersionMax="47" xr10:uidLastSave="{00000000-0000-0000-0000-000000000000}"/>
  <bookViews>
    <workbookView xWindow="-110" yWindow="-110" windowWidth="19420" windowHeight="11620" activeTab="1" xr2:uid="{A11B3C7B-4865-4AA5-AFD3-0D8B3A0864CB}"/>
  </bookViews>
  <sheets>
    <sheet name="scorehulp" sheetId="1" r:id="rId1"/>
    <sheet name="bespreekformulier"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84" i="2" l="1"/>
  <c r="J84" i="2"/>
  <c r="H84" i="2"/>
  <c r="F84" i="2"/>
  <c r="L75" i="2"/>
  <c r="J75" i="2"/>
  <c r="H75" i="2"/>
  <c r="F75" i="2"/>
  <c r="L63" i="2"/>
  <c r="J63" i="2"/>
  <c r="H63" i="2"/>
  <c r="F63" i="2"/>
  <c r="L51" i="2"/>
  <c r="J51" i="2"/>
  <c r="H51" i="2"/>
  <c r="F51" i="2"/>
  <c r="L34" i="2"/>
  <c r="J34" i="2"/>
  <c r="H34" i="2"/>
  <c r="F34" i="2"/>
  <c r="L22" i="2"/>
  <c r="J22" i="2"/>
  <c r="H22" i="2"/>
  <c r="F22" i="2"/>
  <c r="F18" i="2"/>
  <c r="H52" i="1"/>
  <c r="H53" i="1"/>
  <c r="H54" i="1"/>
  <c r="H55" i="1"/>
  <c r="H56" i="1"/>
  <c r="H57" i="1"/>
  <c r="H43" i="1"/>
  <c r="H44" i="1"/>
  <c r="H45" i="1"/>
  <c r="H46" i="1"/>
  <c r="H47" i="1"/>
  <c r="H48" i="1"/>
  <c r="H34" i="1"/>
  <c r="H35" i="1"/>
  <c r="H36" i="1"/>
  <c r="H37" i="1"/>
  <c r="H38" i="1"/>
  <c r="H39" i="1"/>
  <c r="C74" i="1"/>
  <c r="C73" i="1"/>
  <c r="C72" i="1"/>
  <c r="C70" i="1"/>
  <c r="C69" i="1"/>
  <c r="C68" i="1"/>
  <c r="C66" i="1"/>
  <c r="C65" i="1"/>
  <c r="C63" i="1"/>
  <c r="C61" i="1"/>
  <c r="C60" i="1"/>
  <c r="C59" i="1"/>
  <c r="C51" i="1"/>
  <c r="C50" i="1"/>
  <c r="C48" i="1"/>
  <c r="C46" i="1"/>
  <c r="C45" i="1"/>
  <c r="C43" i="1"/>
  <c r="C42" i="1"/>
  <c r="C40" i="1"/>
  <c r="C38" i="1"/>
  <c r="C32" i="1"/>
  <c r="C33" i="1"/>
  <c r="C34" i="1"/>
  <c r="C35" i="1"/>
  <c r="C31" i="1"/>
  <c r="C29" i="1"/>
  <c r="C71" i="1"/>
  <c r="C67" i="1"/>
  <c r="C64" i="1"/>
  <c r="C62" i="1"/>
  <c r="C54" i="1"/>
  <c r="C55" i="1"/>
  <c r="C56" i="1"/>
  <c r="C57" i="1"/>
  <c r="C58" i="1"/>
  <c r="C53" i="1"/>
  <c r="C52" i="1"/>
  <c r="C49" i="1"/>
  <c r="C47" i="1"/>
  <c r="C44" i="1"/>
  <c r="C41" i="1"/>
  <c r="C39" i="1"/>
  <c r="C37" i="1"/>
  <c r="C36" i="1"/>
  <c r="C30" i="1"/>
  <c r="C27" i="1"/>
  <c r="C26" i="1"/>
  <c r="C28" i="1"/>
  <c r="H30" i="1" l="1"/>
  <c r="H27" i="1"/>
  <c r="H26" i="1"/>
  <c r="H28" i="1"/>
  <c r="H29" i="1"/>
  <c r="H25" i="1"/>
</calcChain>
</file>

<file path=xl/sharedStrings.xml><?xml version="1.0" encoding="utf-8"?>
<sst xmlns="http://schemas.openxmlformats.org/spreadsheetml/2006/main" count="275" uniqueCount="159">
  <si>
    <t>Item</t>
  </si>
  <si>
    <t>Antwoord</t>
  </si>
  <si>
    <t>Score</t>
  </si>
  <si>
    <t>Datum van vandaag:</t>
  </si>
  <si>
    <t>Leeftijd:</t>
  </si>
  <si>
    <t>Gender:</t>
  </si>
  <si>
    <t>Autistic Women's Experience (AWE)</t>
  </si>
  <si>
    <t>AWE totaalschaal</t>
  </si>
  <si>
    <t>Schaalscores</t>
  </si>
  <si>
    <t>Sociaal functioneren en communicatie (SFC)</t>
  </si>
  <si>
    <t>Initiatief en sociale motivatie (ISM)</t>
  </si>
  <si>
    <t>Sociale intuïtie (SI)</t>
  </si>
  <si>
    <t>Grenzen aanvoelen (SB)</t>
  </si>
  <si>
    <t>Aandacht voor details (AD)</t>
  </si>
  <si>
    <t>Gemiddeld</t>
  </si>
  <si>
    <t>Perc≤2.5</t>
  </si>
  <si>
    <t>2.5&lt;Perc≤35</t>
  </si>
  <si>
    <t>35&lt;Perc≤65</t>
  </si>
  <si>
    <t>65&lt;Perc≤97.5</t>
  </si>
  <si>
    <t>Perc&gt;97.5</t>
  </si>
  <si>
    <t>≤67</t>
  </si>
  <si>
    <t>68 - 89</t>
  </si>
  <si>
    <t>90 - 105</t>
  </si>
  <si>
    <t>106 - 134</t>
  </si>
  <si>
    <t>&gt;134</t>
  </si>
  <si>
    <t>≤24</t>
  </si>
  <si>
    <t>25 - 37</t>
  </si>
  <si>
    <t>38 - 44</t>
  </si>
  <si>
    <t>45 - 62</t>
  </si>
  <si>
    <t>&gt;62</t>
  </si>
  <si>
    <t>≤13</t>
  </si>
  <si>
    <t>14 - 18</t>
  </si>
  <si>
    <t>19 - 22</t>
  </si>
  <si>
    <t>23 - 29</t>
  </si>
  <si>
    <t>&gt;29</t>
  </si>
  <si>
    <t>≤10</t>
  </si>
  <si>
    <t>15 - 18</t>
  </si>
  <si>
    <t>19 - 23</t>
  </si>
  <si>
    <t>&gt;23</t>
  </si>
  <si>
    <t>≤6</t>
  </si>
  <si>
    <t>13 - 19</t>
  </si>
  <si>
    <t>&gt;19</t>
  </si>
  <si>
    <t>≤5</t>
  </si>
  <si>
    <t>&gt;17</t>
  </si>
  <si>
    <t>11 - 14</t>
  </si>
  <si>
    <t>7 - 10</t>
  </si>
  <si>
    <t>11 - 12</t>
  </si>
  <si>
    <t>6 - 8</t>
  </si>
  <si>
    <t>9 - 10</t>
  </si>
  <si>
    <t>11 - 17</t>
  </si>
  <si>
    <t>Zeer laag</t>
  </si>
  <si>
    <t>Laag</t>
  </si>
  <si>
    <t>Hoog</t>
  </si>
  <si>
    <t>Zeer hoog</t>
  </si>
  <si>
    <t>Vrouwen uit de algemene bevolking (N = 237, leeftijd 16-82 jaar)</t>
  </si>
  <si>
    <t>Mannen uit de algemene bevolking (N = 236, leeftijd 18-86 jaar)</t>
  </si>
  <si>
    <t>68 - 92</t>
  </si>
  <si>
    <t>93 - 105</t>
  </si>
  <si>
    <t>106 - 132</t>
  </si>
  <si>
    <t>&gt;132</t>
  </si>
  <si>
    <t>≤25</t>
  </si>
  <si>
    <t>26 - 37</t>
  </si>
  <si>
    <t>38 - 42</t>
  </si>
  <si>
    <t>43 - 58</t>
  </si>
  <si>
    <t>&gt;58</t>
  </si>
  <si>
    <t>≤12</t>
  </si>
  <si>
    <t>20 - 23</t>
  </si>
  <si>
    <t>24 - 36</t>
  </si>
  <si>
    <t>&gt;36</t>
  </si>
  <si>
    <t>≤9</t>
  </si>
  <si>
    <t>10 - 16</t>
  </si>
  <si>
    <t>17 - 19</t>
  </si>
  <si>
    <t>20 - 25</t>
  </si>
  <si>
    <t>&gt;25</t>
  </si>
  <si>
    <t>6 - 9</t>
  </si>
  <si>
    <t>10 - 11</t>
  </si>
  <si>
    <t>12 - 16</t>
  </si>
  <si>
    <t>&gt;16</t>
  </si>
  <si>
    <t>6 - 10</t>
  </si>
  <si>
    <t>11 - 13</t>
  </si>
  <si>
    <t>14 - 17</t>
  </si>
  <si>
    <t>Autistische vrouwen (N = 79, leeftijd 19-64 jaar)</t>
  </si>
  <si>
    <t>≤95</t>
  </si>
  <si>
    <t>96 - 136</t>
  </si>
  <si>
    <t>137 - 147</t>
  </si>
  <si>
    <t>148 - 171</t>
  </si>
  <si>
    <t>&gt;171</t>
  </si>
  <si>
    <t>≤35</t>
  </si>
  <si>
    <t>36 - 57</t>
  </si>
  <si>
    <t>58 - 62</t>
  </si>
  <si>
    <t>63 - 73</t>
  </si>
  <si>
    <t>&gt;73</t>
  </si>
  <si>
    <t>≤19</t>
  </si>
  <si>
    <t>20 - 29</t>
  </si>
  <si>
    <t>30 - 33</t>
  </si>
  <si>
    <t>34 - 41</t>
  </si>
  <si>
    <t>&gt;41</t>
  </si>
  <si>
    <t>14 - 21</t>
  </si>
  <si>
    <t>22 - 25</t>
  </si>
  <si>
    <t>26 – 33</t>
  </si>
  <si>
    <t>&gt;33</t>
  </si>
  <si>
    <t>≤11</t>
  </si>
  <si>
    <t>12 - 15</t>
  </si>
  <si>
    <t>16 - 18</t>
  </si>
  <si>
    <t>19 - 20</t>
  </si>
  <si>
    <t>&gt;20</t>
  </si>
  <si>
    <t>≤7</t>
  </si>
  <si>
    <t>8 - 12</t>
  </si>
  <si>
    <t>13 - 14</t>
  </si>
  <si>
    <t>15 - 19</t>
  </si>
  <si>
    <t>Autistische mannen (N = 59, leeftijd 16-72 jaar)</t>
  </si>
  <si>
    <t>≤90</t>
  </si>
  <si>
    <t>91 - 125</t>
  </si>
  <si>
    <t>126 - 143</t>
  </si>
  <si>
    <t>144 - 171</t>
  </si>
  <si>
    <t>≤33</t>
  </si>
  <si>
    <t>34 - 49</t>
  </si>
  <si>
    <t>50 - 59</t>
  </si>
  <si>
    <t>60 - 70</t>
  </si>
  <si>
    <t>&gt;70</t>
  </si>
  <si>
    <t>≤16</t>
  </si>
  <si>
    <t>17 - 28</t>
  </si>
  <si>
    <t>29 - 32</t>
  </si>
  <si>
    <t>33 - 41</t>
  </si>
  <si>
    <t>26 – 31</t>
  </si>
  <si>
    <t>&gt;31</t>
  </si>
  <si>
    <t>8 - 14</t>
  </si>
  <si>
    <t>15 - 17</t>
  </si>
  <si>
    <t>18 - 20</t>
  </si>
  <si>
    <t>8 - 13</t>
  </si>
  <si>
    <t>14 - 16</t>
  </si>
  <si>
    <t>17 - 20</t>
  </si>
  <si>
    <t>vrouw</t>
  </si>
  <si>
    <t>STAP 1</t>
  </si>
  <si>
    <t>STAP 2</t>
  </si>
  <si>
    <t>Vul in</t>
  </si>
  <si>
    <t>Ten opzichte van vrouwen uit de algemene bevolking scoor je:</t>
  </si>
  <si>
    <t>Ten opzichte van autistische vrouwen scoor je:</t>
  </si>
  <si>
    <t>Ten opzichte van mannen uit de algemene bevolking scoor je:</t>
  </si>
  <si>
    <t>Ten opzichte van autistische mannen scoor je:</t>
  </si>
  <si>
    <t>AWE totaalscore</t>
  </si>
  <si>
    <t>Jouw score is:</t>
  </si>
  <si>
    <t>Bespreekformulier bij de Autistic Women’s Experience (AWE) screeningsvragenlijst voor autisme.</t>
  </si>
  <si>
    <t>Scorehulp voor de Autistic Women's Questionnaire (AWE) screeningsvragenlijst voor autisme.</t>
  </si>
  <si>
    <t>Download de AWE gratis op www.emfasisonderzoek.org. De AWE mag vrij worden gebuikt in wetenschap en praktijk. Verwijs in publicaties naar de onderstaande referentie. 
Groen, Y.; Ebert, W.M.; Dittner, F.M.; Stapert, A.F.; Henning, D.; Greaves-Lord, K.; Davids, R.C.D.; Castelein, S.; Baron Cohen, S.; Allison, C.; Van Balkom, I.D.C; Piening, S. Measuring the Autistic Women’s Experience (AWE). Int. J. Environ. Res. Public Health 2023, 20, 7148. https://doi.org/10.3390/ijerph20247148
Vragen? Mail Dr. Yvonne Groen y.groen@rug.nl</t>
  </si>
  <si>
    <t xml:space="preserve">
</t>
  </si>
  <si>
    <t>bv. Laag</t>
  </si>
  <si>
    <t>bv. Gemiddeld</t>
  </si>
  <si>
    <t>bv. Hoog</t>
  </si>
  <si>
    <t>bv. Zeer laag</t>
  </si>
  <si>
    <t>Een totaalscore van 123+ is voorspellend voor een autisme diagnose</t>
  </si>
  <si>
    <t>Een hoge score betekent:
•	Je geniet meestal niet echt van sociale gebeurtenissen en het kost je meestal veel energie om met mensen om te gaan. Het kan zijn dat je nieuwe mensen ontmoeten niet echt leuk vindt.
•	En/of, meestal houd je je liever met dingen of boeken bezig dan met mensen. Bv. Je gaat liever naar een bibliotheek dan naar een feest. Het kan zijn dat je wel doet alsof je sociaal bent.
•	En/of, je voelt je meestal niet op je gemak in drukke omgevingen en onderneemt liever niet spontaan iets. Bv. drukke omgevingen met veel geluid, licht en/of geur voelen meestal ongemakkelijk voor jou. Het kan zijn dat na een paar dagen niks doen niets wilt ondernemen.</t>
  </si>
  <si>
    <t>Een hoge score betekent:
•	Je hebt meestal moeite om erachter te komen wat iemand denkt, voelt of bedoelt. Je mist vaak (nonverbale) signalen van anderen. Bv. wanneer iemand niet meer naar jou luistert als je praat, wanneer iemands woorden niet overeenkomen met de bedoeling, of wanneer iemand een grap maakt. Of je merkt het meestal pas erg laat op.
•	En/of, je hebt meestal weinig fantasie of voorstellingsvermogen. Bv. moeite om je voor te stellen hoe een personage eruit zou zien of je voor te stellen hoe het zou zijn om iemand anders te zijn.</t>
  </si>
  <si>
    <t>Een hoge score betekent:
•	Je merkt het meestal niet op (of pas erg laat) als je lijf moe is. Bv. je voelt het pas achteraf als je teveel gedaan hebt.
•	En/of, je het weinig energie voor gewone dagelijkse activiteiten en voelt je vaak uitgeput of overbelast. Het kan zijn dat je je hele leven al meer doet dan je eigenlijk aan kan.</t>
  </si>
  <si>
    <t>Een hoge score betekent:
•	Je wordt meestal gefascineerd door jaartallen, data en/of getallen. Het kan zijn dat je sterk bent in patronen herkennen.
•	En/of, je bent een verzamelaar, bv. van automerken, vogel-, trein-, plantensoorten, etc.. Of je weet alles over één onderwerp, bv. over dieren, diëten, historische periodes of opvoeding.</t>
  </si>
  <si>
    <t>Voorzichtigheid is geboden bij de interpretatie van de uitslag van deze screeningsvragenlijst. Bespreek twijfels en onduidelijkheden met een zorgverlener. U kunt dit scoreformulier eventueel meenemen naar een gesprek met een zorgverlener. 
De AWE is een screeningsinstrument dat vergeleken met de algemene bevolking kan screenen of er mogelijk sprake is van een autismespectrumstoornis. Voor een autisme diagnose is meer onderzoek (diagnostiek) noodzakelijk. Indien u (mede op basis van deze screeningsvragenlijst) vermoedt dat u mogelijk een autismespectrumstoornis zou kunnen hebben, kan uw huisarts u verwijzen naar een zorgverlener die dit zorgvuldig met u kan onderzoeken.
Het is momenteel nog niet onderzocht of de AWE goed onderscheid kan maken tussen autismespectrumstoornissen en andere psychische/psychiatrische problemen zoals bijvoorbeeld angststoornissen. Verhoogde AWE scores kunnen ook passen bij veelvoorkomende persoonlijkheidskenmerken zoals introversie of hoogsensitiviteit. Ook daarom is zorgvuldige diagnostiek noodzakelijk alvorens gesproken kan worden van een autismespectrumstoornis.</t>
  </si>
  <si>
    <t>Een hoge score betekent:
•	Je hebt meestal moeite met sociaal functioneren en communiceren en probeert dit (soms) te maskeren,
•	En/of, je hebt meestal moeite met initiatief nemen en jouw sociale motivatie is meestal laag,
•	En/of, je hebt meestal moeite met sociale intuïtie,
•	En/of, je hebt meestal moeite om je eigen grenzen aan te voelen,
•	En/of, je hebt sterke fascinaties en veel aandacht voor details.
Zie onderstaande subschalen voor meer uitleg over de betekenis van deze ervaringen.</t>
  </si>
  <si>
    <t xml:space="preserve">Een hoge score betekent:
•	Je hebt meestal moeite in de omgang met anderen tijdens sociale gebeurtenissen en het voeren van gesprekken. Bv. moeite om een houding aan te nemen, van slag raken als de stemming van de ander niet goed is, stilvallen in een gesprek met meerder mensen, na afloop lang moeten nadenken wat iemand bedoelde.
•	En/of, je bent meestal continue bewust bezig met hoe je je hoort te gedragen of wat je hoort zeggen; dit wordt ook wel camoufleren genoemd. Bv. sociale gebeurtenissen of gesprekken van tevoren helemaal uitdenken, continue bewust observeren hoe de ander op je reageert, bij anderen afkijken wat je moet zeggen. Het kan zijn dat je tegen je zin naar sociale gebeurtenissen gaat om maar aan verwachtingen te voldoen.
•	En/of, je moet meestal erg je best doen om aansluiting te vinden bij anderen en/of voelt je er niet bij horen. Bv. niet automatisch weten wat je het beste kunt zeggen, of hoe je een conversatie op gang houdt. Het kan zijn dat nieuwe situaties je angstig maken.
•	En/of, je hebt moeite om vrienden te maken en/of vriendschappen te onderhouden. Het kan zijn dat je ontevreden bent over relaties die volgens jou niet perfect zijn.   </t>
  </si>
  <si>
    <r>
      <t xml:space="preserve">Instructie:
</t>
    </r>
    <r>
      <rPr>
        <b/>
        <sz val="11"/>
        <color theme="1"/>
        <rFont val="Arial"/>
        <family val="2"/>
      </rPr>
      <t>STAP1:</t>
    </r>
    <r>
      <rPr>
        <sz val="11"/>
        <color theme="1"/>
        <rFont val="Arial"/>
        <family val="2"/>
      </rPr>
      <t xml:space="preserve"> Voer in het witte vak de antwoorden op ieder item in. Helemaal mee eens = 1; Een beetje mee eens = 2; Een beetje mee oneens = 3; Helemaal mee oneens = 4. De scores worden automatisch berekend en komen in het groene vak te staan.
</t>
    </r>
    <r>
      <rPr>
        <b/>
        <sz val="11"/>
        <color theme="1"/>
        <rFont val="Arial"/>
        <family val="2"/>
      </rPr>
      <t>STAP2:</t>
    </r>
    <r>
      <rPr>
        <sz val="11"/>
        <color theme="1"/>
        <rFont val="Arial"/>
        <family val="2"/>
      </rPr>
      <t xml:space="preserve"> De schaalscores worden tevens automatisch berekend en komen in de blauwe vakken te staan. Lees de normscores af in de vier verschillende normtabellen (kies de meest passende normgroepen). Vul het normlabel (zoals "hoog") in het witte vak achter de schaalscores in.
</t>
    </r>
    <r>
      <rPr>
        <b/>
        <sz val="11"/>
        <color theme="1"/>
        <rFont val="Arial"/>
        <family val="2"/>
      </rPr>
      <t>STAP3:</t>
    </r>
    <r>
      <rPr>
        <sz val="11"/>
        <color theme="1"/>
        <rFont val="Arial"/>
        <family val="2"/>
      </rPr>
      <t xml:space="preserve"> Klik op het tabblad “bespreekformulier”. Hier staan beschrijvingen van de schaalscores met daarachter de normscores van de invuller. De ingevulde normlabels van stap 2 worden automatisch doorgedrukt.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</si>
</sst>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Arial"/>
      <family val="2"/>
    </font>
    <font>
      <sz val="11"/>
      <color theme="1"/>
      <name val="Arial"/>
      <family val="2"/>
    </font>
    <font>
      <b/>
      <sz val="11"/>
      <color theme="9" tint="-0.499984740745262"/>
      <name val="Arial"/>
      <family val="2"/>
    </font>
    <font>
      <sz val="11"/>
      <color theme="9" tint="-0.499984740745262"/>
      <name val="Arial"/>
      <family val="2"/>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8" tint="0.39997558519241921"/>
        <bgColor indexed="64"/>
      </patternFill>
    </fill>
  </fills>
  <borders count="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s>
  <cellStyleXfs count="1">
    <xf numFmtId="0" fontId="0" fillId="0" borderId="0"/>
  </cellStyleXfs>
  <cellXfs count="97">
    <xf numFmtId="0" fontId="0" fillId="0" borderId="0" xfId="0"/>
    <xf numFmtId="0" fontId="1" fillId="0" borderId="0" xfId="0" applyFont="1"/>
    <xf numFmtId="0" fontId="2" fillId="0" borderId="0" xfId="0" applyFont="1"/>
    <xf numFmtId="0" fontId="2" fillId="2" borderId="1" xfId="0" applyFont="1" applyFill="1" applyBorder="1"/>
    <xf numFmtId="0" fontId="2" fillId="2" borderId="2" xfId="0" applyFont="1" applyFill="1" applyBorder="1"/>
    <xf numFmtId="0" fontId="2" fillId="2" borderId="4" xfId="0" applyFont="1" applyFill="1" applyBorder="1"/>
    <xf numFmtId="0" fontId="2" fillId="2" borderId="0" xfId="0" applyFont="1" applyFill="1"/>
    <xf numFmtId="0" fontId="2" fillId="2" borderId="6" xfId="0" applyFont="1" applyFill="1" applyBorder="1"/>
    <xf numFmtId="0" fontId="2" fillId="2" borderId="7" xfId="0" applyFont="1" applyFill="1" applyBorder="1"/>
    <xf numFmtId="0" fontId="1" fillId="3" borderId="0" xfId="0" applyFont="1" applyFill="1"/>
    <xf numFmtId="0" fontId="1" fillId="2" borderId="1" xfId="0" applyFont="1" applyFill="1" applyBorder="1"/>
    <xf numFmtId="0" fontId="1" fillId="2" borderId="2" xfId="0" applyFont="1" applyFill="1" applyBorder="1"/>
    <xf numFmtId="0" fontId="1" fillId="2" borderId="3" xfId="0" applyFont="1" applyFill="1" applyBorder="1"/>
    <xf numFmtId="0" fontId="1" fillId="2" borderId="4" xfId="0" applyFont="1" applyFill="1" applyBorder="1"/>
    <xf numFmtId="0" fontId="1" fillId="2" borderId="0" xfId="0" applyFont="1" applyFill="1"/>
    <xf numFmtId="0" fontId="1" fillId="2" borderId="5" xfId="0" applyFont="1" applyFill="1" applyBorder="1"/>
    <xf numFmtId="1" fontId="2" fillId="2" borderId="4" xfId="0" applyNumberFormat="1" applyFont="1" applyFill="1" applyBorder="1"/>
    <xf numFmtId="1" fontId="2" fillId="2" borderId="6" xfId="0" applyNumberFormat="1" applyFont="1" applyFill="1" applyBorder="1"/>
    <xf numFmtId="0" fontId="1" fillId="0" borderId="0" xfId="0" applyFont="1" applyAlignment="1">
      <alignment vertical="center"/>
    </xf>
    <xf numFmtId="0" fontId="2" fillId="0" borderId="0" xfId="0" applyFont="1" applyAlignment="1">
      <alignment horizontal="left" vertical="center"/>
    </xf>
    <xf numFmtId="0" fontId="2" fillId="0" borderId="0" xfId="0" applyFont="1" applyAlignment="1">
      <alignment horizontal="center"/>
    </xf>
    <xf numFmtId="0" fontId="2" fillId="0" borderId="0" xfId="0" applyFont="1" applyAlignment="1">
      <alignment horizontal="center" wrapText="1"/>
    </xf>
    <xf numFmtId="0" fontId="2" fillId="0" borderId="0" xfId="0" applyFont="1" applyAlignment="1">
      <alignment vertical="top"/>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1" xfId="0" applyFont="1" applyFill="1" applyBorder="1" applyAlignment="1">
      <alignment vertical="top"/>
    </xf>
    <xf numFmtId="0" fontId="2" fillId="2" borderId="2" xfId="0" applyFont="1" applyFill="1" applyBorder="1" applyAlignment="1">
      <alignment vertical="top"/>
    </xf>
    <xf numFmtId="0" fontId="1" fillId="2" borderId="4" xfId="0" applyFont="1" applyFill="1" applyBorder="1" applyAlignment="1">
      <alignment horizontal="left" vertical="center"/>
    </xf>
    <xf numFmtId="0" fontId="1" fillId="2" borderId="0" xfId="0" applyFont="1" applyFill="1" applyAlignment="1">
      <alignment horizontal="left" vertical="center"/>
    </xf>
    <xf numFmtId="0" fontId="1" fillId="2" borderId="0" xfId="0" applyFont="1" applyFill="1" applyAlignment="1">
      <alignment horizontal="center"/>
    </xf>
    <xf numFmtId="0" fontId="2" fillId="0" borderId="0" xfId="0" applyFont="1" applyAlignment="1">
      <alignment horizontal="left" vertical="center" wrapText="1"/>
    </xf>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49" fontId="2" fillId="0" borderId="4" xfId="0" applyNumberFormat="1" applyFont="1" applyBorder="1"/>
    <xf numFmtId="49" fontId="2" fillId="0" borderId="0" xfId="0" applyNumberFormat="1" applyFont="1"/>
    <xf numFmtId="49" fontId="2" fillId="0" borderId="5" xfId="0" applyNumberFormat="1" applyFont="1" applyBorder="1"/>
    <xf numFmtId="49" fontId="2" fillId="0" borderId="6" xfId="0" applyNumberFormat="1" applyFont="1" applyBorder="1"/>
    <xf numFmtId="49" fontId="2" fillId="0" borderId="7" xfId="0" applyNumberFormat="1" applyFont="1" applyBorder="1"/>
    <xf numFmtId="49" fontId="2" fillId="0" borderId="8" xfId="0" applyNumberFormat="1" applyFont="1" applyBorder="1"/>
    <xf numFmtId="0" fontId="1" fillId="4" borderId="1" xfId="0" applyFont="1" applyFill="1" applyBorder="1"/>
    <xf numFmtId="0" fontId="1" fillId="4" borderId="2" xfId="0" applyFont="1" applyFill="1" applyBorder="1"/>
    <xf numFmtId="0" fontId="1" fillId="4" borderId="9" xfId="0" applyFont="1" applyFill="1" applyBorder="1"/>
    <xf numFmtId="0" fontId="1" fillId="4" borderId="4" xfId="0" applyFont="1" applyFill="1" applyBorder="1"/>
    <xf numFmtId="0" fontId="1" fillId="4" borderId="0" xfId="0" applyFont="1" applyFill="1"/>
    <xf numFmtId="1" fontId="1" fillId="4" borderId="10" xfId="0" applyNumberFormat="1" applyFont="1" applyFill="1" applyBorder="1"/>
    <xf numFmtId="0" fontId="1" fillId="4" borderId="10" xfId="0" applyFont="1" applyFill="1" applyBorder="1"/>
    <xf numFmtId="0" fontId="1" fillId="4" borderId="6" xfId="0" applyFont="1" applyFill="1" applyBorder="1"/>
    <xf numFmtId="0" fontId="1" fillId="4" borderId="7" xfId="0" applyFont="1" applyFill="1" applyBorder="1"/>
    <xf numFmtId="0" fontId="1" fillId="4" borderId="11" xfId="0" applyFont="1" applyFill="1" applyBorder="1"/>
    <xf numFmtId="1" fontId="1" fillId="4" borderId="11" xfId="0" applyNumberFormat="1" applyFont="1" applyFill="1" applyBorder="1"/>
    <xf numFmtId="1" fontId="2" fillId="2" borderId="5" xfId="0" applyNumberFormat="1" applyFont="1" applyFill="1" applyBorder="1"/>
    <xf numFmtId="0" fontId="2" fillId="2" borderId="5" xfId="0" applyFont="1" applyFill="1" applyBorder="1"/>
    <xf numFmtId="0" fontId="2" fillId="2" borderId="8" xfId="0" applyFont="1" applyFill="1" applyBorder="1"/>
    <xf numFmtId="1" fontId="3" fillId="3" borderId="0" xfId="0" applyNumberFormat="1" applyFont="1" applyFill="1"/>
    <xf numFmtId="1" fontId="3" fillId="3" borderId="7" xfId="0" applyNumberFormat="1" applyFont="1" applyFill="1" applyBorder="1"/>
    <xf numFmtId="0" fontId="3" fillId="0" borderId="3" xfId="0" applyFont="1" applyBorder="1"/>
    <xf numFmtId="0" fontId="3" fillId="0" borderId="5" xfId="0" applyFont="1" applyBorder="1"/>
    <xf numFmtId="0" fontId="3" fillId="0" borderId="8" xfId="0" applyFont="1" applyBorder="1"/>
    <xf numFmtId="1" fontId="1" fillId="2" borderId="0" xfId="0" applyNumberFormat="1" applyFont="1" applyFill="1" applyAlignment="1">
      <alignment horizontal="left" vertical="center"/>
    </xf>
    <xf numFmtId="14" fontId="4" fillId="0" borderId="1" xfId="0" applyNumberFormat="1" applyFont="1" applyBorder="1" applyAlignment="1">
      <alignment horizontal="center"/>
    </xf>
    <xf numFmtId="14" fontId="4" fillId="0" borderId="3" xfId="0" applyNumberFormat="1"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4" fillId="0" borderId="6" xfId="0" applyFont="1" applyBorder="1" applyAlignment="1">
      <alignment horizontal="center"/>
    </xf>
    <xf numFmtId="0" fontId="4" fillId="0" borderId="8" xfId="0" applyFont="1" applyBorder="1" applyAlignment="1">
      <alignment horizontal="center"/>
    </xf>
    <xf numFmtId="0" fontId="2" fillId="0" borderId="0" xfId="0" applyFont="1" applyAlignment="1">
      <alignment horizontal="center" wrapText="1"/>
    </xf>
    <xf numFmtId="0" fontId="1" fillId="0" borderId="0" xfId="0" applyFont="1" applyAlignment="1">
      <alignment horizontal="center"/>
    </xf>
    <xf numFmtId="0" fontId="2"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left" vertical="center" wrapText="1"/>
    </xf>
    <xf numFmtId="0" fontId="2" fillId="2" borderId="0" xfId="0" applyFont="1" applyFill="1" applyAlignment="1">
      <alignment horizontal="left" vertical="center"/>
    </xf>
    <xf numFmtId="0" fontId="2" fillId="2" borderId="5" xfId="0" applyFont="1" applyFill="1" applyBorder="1" applyAlignment="1">
      <alignment horizontal="left" vertical="center"/>
    </xf>
    <xf numFmtId="0" fontId="2" fillId="2" borderId="4" xfId="0" applyFont="1" applyFill="1" applyBorder="1" applyAlignment="1">
      <alignment horizontal="lef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8" xfId="0" applyFont="1" applyFill="1" applyBorder="1" applyAlignment="1">
      <alignment horizontal="left" vertical="center"/>
    </xf>
    <xf numFmtId="49" fontId="2" fillId="2" borderId="2" xfId="0" applyNumberFormat="1" applyFont="1" applyFill="1" applyBorder="1" applyAlignment="1">
      <alignment vertical="top" wrapText="1"/>
    </xf>
    <xf numFmtId="0" fontId="2" fillId="2" borderId="2" xfId="0" applyFont="1" applyFill="1" applyBorder="1" applyAlignment="1">
      <alignment vertical="top" wrapText="1"/>
    </xf>
    <xf numFmtId="0" fontId="2" fillId="2" borderId="3" xfId="0" applyFont="1" applyFill="1" applyBorder="1" applyAlignment="1">
      <alignment vertical="top" wrapText="1"/>
    </xf>
    <xf numFmtId="0" fontId="2" fillId="2" borderId="0" xfId="0" applyFont="1" applyFill="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7" xfId="0" applyFont="1" applyBorder="1" applyAlignment="1">
      <alignment horizontal="center" vertical="center"/>
    </xf>
    <xf numFmtId="0" fontId="2" fillId="2" borderId="0" xfId="0" applyFont="1" applyFill="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137160</xdr:colOff>
      <xdr:row>0</xdr:row>
      <xdr:rowOff>0</xdr:rowOff>
    </xdr:from>
    <xdr:to>
      <xdr:col>8</xdr:col>
      <xdr:colOff>1024204</xdr:colOff>
      <xdr:row>4</xdr:row>
      <xdr:rowOff>156668</xdr:rowOff>
    </xdr:to>
    <xdr:pic>
      <xdr:nvPicPr>
        <xdr:cNvPr id="4" name="Afbeelding 3">
          <a:extLst>
            <a:ext uri="{FF2B5EF4-FFF2-40B4-BE49-F238E27FC236}">
              <a16:creationId xmlns:a16="http://schemas.microsoft.com/office/drawing/2014/main" id="{8B4B7E09-E97E-4A01-A9C7-077248673B1E}"/>
            </a:ext>
          </a:extLst>
        </xdr:cNvPr>
        <xdr:cNvPicPr>
          <a:picLocks noChangeAspect="1"/>
        </xdr:cNvPicPr>
      </xdr:nvPicPr>
      <xdr:blipFill>
        <a:blip xmlns:r="http://schemas.openxmlformats.org/officeDocument/2006/relationships" r:embed="rId1"/>
        <a:stretch>
          <a:fillRect/>
        </a:stretch>
      </xdr:blipFill>
      <xdr:spPr>
        <a:xfrm>
          <a:off x="7467600" y="0"/>
          <a:ext cx="887044" cy="8577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434340</xdr:colOff>
      <xdr:row>0</xdr:row>
      <xdr:rowOff>0</xdr:rowOff>
    </xdr:from>
    <xdr:to>
      <xdr:col>13</xdr:col>
      <xdr:colOff>25984</xdr:colOff>
      <xdr:row>4</xdr:row>
      <xdr:rowOff>112460</xdr:rowOff>
    </xdr:to>
    <xdr:pic>
      <xdr:nvPicPr>
        <xdr:cNvPr id="6" name="Afbeelding 5">
          <a:extLst>
            <a:ext uri="{FF2B5EF4-FFF2-40B4-BE49-F238E27FC236}">
              <a16:creationId xmlns:a16="http://schemas.microsoft.com/office/drawing/2014/main" id="{A5C4A34A-7616-499B-8500-3B72D3389F16}"/>
            </a:ext>
          </a:extLst>
        </xdr:cNvPr>
        <xdr:cNvPicPr>
          <a:picLocks noChangeAspect="1"/>
        </xdr:cNvPicPr>
      </xdr:nvPicPr>
      <xdr:blipFill>
        <a:blip xmlns:r="http://schemas.openxmlformats.org/officeDocument/2006/relationships" r:embed="rId1"/>
        <a:stretch>
          <a:fillRect/>
        </a:stretch>
      </xdr:blipFill>
      <xdr:spPr>
        <a:xfrm>
          <a:off x="7307580" y="0"/>
          <a:ext cx="841324" cy="813500"/>
        </a:xfrm>
        <a:prstGeom prst="rect">
          <a:avLst/>
        </a:prstGeom>
      </xdr:spPr>
    </xdr:pic>
    <xdr:clientData/>
  </xdr:twoCellAnchor>
</xdr:wsDr>
</file>

<file path=xl/theme/theme1.xml><?xml version="1.0" encoding="utf-8"?>
<a:theme xmlns:a="http://schemas.openxmlformats.org/drawingml/2006/main" name="Office 2013 - 2022 Thema">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1D077-2911-46A6-8361-4370DEB488C2}">
  <sheetPr codeName="Blad1"/>
  <dimension ref="A1:N74"/>
  <sheetViews>
    <sheetView topLeftCell="A41" workbookViewId="0">
      <selection activeCell="A20" sqref="A1:XFD1048576"/>
    </sheetView>
  </sheetViews>
  <sheetFormatPr defaultColWidth="9.08984375" defaultRowHeight="14" x14ac:dyDescent="0.3"/>
  <cols>
    <col min="1" max="2" width="10.6328125" style="2" customWidth="1"/>
    <col min="3" max="3" width="15.6328125" style="2" customWidth="1"/>
    <col min="4" max="6" width="10.6328125" style="2" customWidth="1"/>
    <col min="7" max="7" width="23.36328125" style="2" customWidth="1"/>
    <col min="8" max="8" width="14.54296875" style="2" customWidth="1"/>
    <col min="9" max="9" width="17.54296875" style="1" customWidth="1"/>
    <col min="10" max="28" width="11.6328125" style="2" customWidth="1"/>
    <col min="29" max="16384" width="9.08984375" style="2"/>
  </cols>
  <sheetData>
    <row r="1" spans="1:8" x14ac:dyDescent="0.3">
      <c r="A1" s="1" t="s">
        <v>143</v>
      </c>
    </row>
    <row r="2" spans="1:8" x14ac:dyDescent="0.3">
      <c r="A2" s="71" t="s">
        <v>144</v>
      </c>
      <c r="B2" s="72"/>
      <c r="C2" s="72"/>
      <c r="D2" s="72"/>
      <c r="E2" s="72"/>
      <c r="F2" s="72"/>
      <c r="G2" s="72"/>
      <c r="H2" s="72"/>
    </row>
    <row r="3" spans="1:8" x14ac:dyDescent="0.3">
      <c r="A3" s="72"/>
      <c r="B3" s="72"/>
      <c r="C3" s="72"/>
      <c r="D3" s="72"/>
      <c r="E3" s="72"/>
      <c r="F3" s="72"/>
      <c r="G3" s="72"/>
      <c r="H3" s="72"/>
    </row>
    <row r="4" spans="1:8" x14ac:dyDescent="0.3">
      <c r="A4" s="72"/>
      <c r="B4" s="72"/>
      <c r="C4" s="72"/>
      <c r="D4" s="72"/>
      <c r="E4" s="72"/>
      <c r="F4" s="72"/>
      <c r="G4" s="72"/>
      <c r="H4" s="72"/>
    </row>
    <row r="5" spans="1:8" x14ac:dyDescent="0.3">
      <c r="A5" s="72"/>
      <c r="B5" s="72"/>
      <c r="C5" s="72"/>
      <c r="D5" s="72"/>
      <c r="E5" s="72"/>
      <c r="F5" s="72"/>
      <c r="G5" s="72"/>
      <c r="H5" s="72"/>
    </row>
    <row r="6" spans="1:8" x14ac:dyDescent="0.3">
      <c r="A6" s="72"/>
      <c r="B6" s="72"/>
      <c r="C6" s="72"/>
      <c r="D6" s="72"/>
      <c r="E6" s="72"/>
      <c r="F6" s="72"/>
      <c r="G6" s="72"/>
      <c r="H6" s="72"/>
    </row>
    <row r="7" spans="1:8" x14ac:dyDescent="0.3">
      <c r="A7" s="72"/>
      <c r="B7" s="72"/>
      <c r="C7" s="72"/>
      <c r="D7" s="72"/>
      <c r="E7" s="72"/>
      <c r="F7" s="72"/>
      <c r="G7" s="72"/>
      <c r="H7" s="72"/>
    </row>
    <row r="8" spans="1:8" ht="14" customHeight="1" x14ac:dyDescent="0.3">
      <c r="A8" s="21" t="s">
        <v>145</v>
      </c>
      <c r="B8" s="20"/>
      <c r="C8" s="20"/>
      <c r="D8" s="20"/>
      <c r="E8" s="20"/>
      <c r="F8" s="20"/>
      <c r="G8" s="20"/>
      <c r="H8" s="20"/>
    </row>
    <row r="9" spans="1:8" x14ac:dyDescent="0.3">
      <c r="A9" s="73" t="s">
        <v>158</v>
      </c>
      <c r="B9" s="74"/>
      <c r="C9" s="74"/>
      <c r="D9" s="74"/>
      <c r="E9" s="74"/>
      <c r="F9" s="74"/>
      <c r="G9" s="74"/>
      <c r="H9" s="74"/>
    </row>
    <row r="10" spans="1:8" x14ac:dyDescent="0.3">
      <c r="A10" s="74"/>
      <c r="B10" s="74"/>
      <c r="C10" s="74"/>
      <c r="D10" s="74"/>
      <c r="E10" s="74"/>
      <c r="F10" s="74"/>
      <c r="G10" s="74"/>
      <c r="H10" s="74"/>
    </row>
    <row r="11" spans="1:8" x14ac:dyDescent="0.3">
      <c r="A11" s="74"/>
      <c r="B11" s="74"/>
      <c r="C11" s="74"/>
      <c r="D11" s="74"/>
      <c r="E11" s="74"/>
      <c r="F11" s="74"/>
      <c r="G11" s="74"/>
      <c r="H11" s="74"/>
    </row>
    <row r="12" spans="1:8" x14ac:dyDescent="0.3">
      <c r="A12" s="74"/>
      <c r="B12" s="74"/>
      <c r="C12" s="74"/>
      <c r="D12" s="74"/>
      <c r="E12" s="74"/>
      <c r="F12" s="74"/>
      <c r="G12" s="74"/>
      <c r="H12" s="74"/>
    </row>
    <row r="13" spans="1:8" x14ac:dyDescent="0.3">
      <c r="A13" s="74"/>
      <c r="B13" s="74"/>
      <c r="C13" s="74"/>
      <c r="D13" s="74"/>
      <c r="E13" s="74"/>
      <c r="F13" s="74"/>
      <c r="G13" s="74"/>
      <c r="H13" s="74"/>
    </row>
    <row r="14" spans="1:8" x14ac:dyDescent="0.3">
      <c r="A14" s="74"/>
      <c r="B14" s="74"/>
      <c r="C14" s="74"/>
      <c r="D14" s="74"/>
      <c r="E14" s="74"/>
      <c r="F14" s="74"/>
      <c r="G14" s="74"/>
      <c r="H14" s="74"/>
    </row>
    <row r="15" spans="1:8" x14ac:dyDescent="0.3">
      <c r="A15" s="74"/>
      <c r="B15" s="74"/>
      <c r="C15" s="74"/>
      <c r="D15" s="74"/>
      <c r="E15" s="74"/>
      <c r="F15" s="74"/>
      <c r="G15" s="74"/>
      <c r="H15" s="74"/>
    </row>
    <row r="16" spans="1:8" x14ac:dyDescent="0.3">
      <c r="A16" s="74"/>
      <c r="B16" s="74"/>
      <c r="C16" s="74"/>
      <c r="D16" s="74"/>
      <c r="E16" s="74"/>
      <c r="F16" s="74"/>
      <c r="G16" s="74"/>
      <c r="H16" s="74"/>
    </row>
    <row r="17" spans="1:14" x14ac:dyDescent="0.3">
      <c r="A17" s="74"/>
      <c r="B17" s="74"/>
      <c r="C17" s="74"/>
      <c r="D17" s="74"/>
      <c r="E17" s="74"/>
      <c r="F17" s="74"/>
      <c r="G17" s="74"/>
      <c r="H17" s="74"/>
      <c r="I17" s="2"/>
    </row>
    <row r="18" spans="1:14" x14ac:dyDescent="0.3">
      <c r="A18" s="74"/>
      <c r="B18" s="74"/>
      <c r="C18" s="74"/>
      <c r="D18" s="74"/>
      <c r="E18" s="74"/>
      <c r="F18" s="74"/>
      <c r="G18" s="74"/>
      <c r="H18" s="74"/>
      <c r="I18" s="2"/>
    </row>
    <row r="19" spans="1:14" ht="14.5" thickBot="1" x14ac:dyDescent="0.35"/>
    <row r="20" spans="1:14" x14ac:dyDescent="0.3">
      <c r="A20" s="3" t="s">
        <v>3</v>
      </c>
      <c r="B20" s="4"/>
      <c r="C20" s="65">
        <v>45385</v>
      </c>
      <c r="D20" s="66"/>
    </row>
    <row r="21" spans="1:14" ht="14.5" thickBot="1" x14ac:dyDescent="0.35">
      <c r="A21" s="5" t="s">
        <v>4</v>
      </c>
      <c r="B21" s="6"/>
      <c r="C21" s="67">
        <v>37</v>
      </c>
      <c r="D21" s="68"/>
    </row>
    <row r="22" spans="1:14" ht="14.5" thickBot="1" x14ac:dyDescent="0.35">
      <c r="A22" s="7" t="s">
        <v>5</v>
      </c>
      <c r="B22" s="8"/>
      <c r="C22" s="69" t="s">
        <v>132</v>
      </c>
      <c r="D22" s="70"/>
      <c r="J22" s="34" t="s">
        <v>54</v>
      </c>
      <c r="K22" s="35"/>
      <c r="L22" s="35"/>
      <c r="M22" s="35"/>
      <c r="N22" s="36"/>
    </row>
    <row r="23" spans="1:14" ht="14.5" thickBot="1" x14ac:dyDescent="0.35">
      <c r="A23" s="9" t="s">
        <v>133</v>
      </c>
      <c r="E23" s="1" t="s">
        <v>134</v>
      </c>
      <c r="J23" s="37" t="s">
        <v>50</v>
      </c>
      <c r="K23" s="2" t="s">
        <v>51</v>
      </c>
      <c r="L23" s="2" t="s">
        <v>14</v>
      </c>
      <c r="M23" s="2" t="s">
        <v>52</v>
      </c>
      <c r="N23" s="38" t="s">
        <v>53</v>
      </c>
    </row>
    <row r="24" spans="1:14" x14ac:dyDescent="0.3">
      <c r="A24" s="10" t="s">
        <v>6</v>
      </c>
      <c r="B24" s="11"/>
      <c r="C24" s="12"/>
      <c r="E24" s="45"/>
      <c r="F24" s="46"/>
      <c r="G24" s="46"/>
      <c r="H24" s="47" t="s">
        <v>8</v>
      </c>
      <c r="I24" s="61" t="s">
        <v>135</v>
      </c>
      <c r="J24" s="37" t="s">
        <v>15</v>
      </c>
      <c r="K24" s="2" t="s">
        <v>16</v>
      </c>
      <c r="L24" s="2" t="s">
        <v>17</v>
      </c>
      <c r="M24" s="2" t="s">
        <v>18</v>
      </c>
      <c r="N24" s="38" t="s">
        <v>19</v>
      </c>
    </row>
    <row r="25" spans="1:14" x14ac:dyDescent="0.3">
      <c r="A25" s="13" t="s">
        <v>0</v>
      </c>
      <c r="B25" s="14" t="s">
        <v>1</v>
      </c>
      <c r="C25" s="15" t="s">
        <v>2</v>
      </c>
      <c r="E25" s="48" t="s">
        <v>7</v>
      </c>
      <c r="F25" s="49"/>
      <c r="G25" s="49"/>
      <c r="H25" s="50">
        <f>SUM(C26:C74)</f>
        <v>122</v>
      </c>
      <c r="I25" s="62" t="s">
        <v>148</v>
      </c>
      <c r="J25" s="39" t="s">
        <v>20</v>
      </c>
      <c r="K25" s="40" t="s">
        <v>21</v>
      </c>
      <c r="L25" s="40" t="s">
        <v>22</v>
      </c>
      <c r="M25" s="40" t="s">
        <v>23</v>
      </c>
      <c r="N25" s="41" t="s">
        <v>24</v>
      </c>
    </row>
    <row r="26" spans="1:14" x14ac:dyDescent="0.3">
      <c r="A26" s="16">
        <v>1</v>
      </c>
      <c r="B26" s="59">
        <v>4</v>
      </c>
      <c r="C26" s="56">
        <f>B26</f>
        <v>4</v>
      </c>
      <c r="E26" s="48" t="s">
        <v>9</v>
      </c>
      <c r="F26" s="49"/>
      <c r="G26" s="49"/>
      <c r="H26" s="51">
        <f>C33+C35+C38+C46+C48+C51+C54+C55+C58+C59+C60+C61+C64+C68+C69+C70+C71+C72+C73</f>
        <v>53</v>
      </c>
      <c r="I26" s="62" t="s">
        <v>148</v>
      </c>
      <c r="J26" s="39" t="s">
        <v>25</v>
      </c>
      <c r="K26" s="40" t="s">
        <v>26</v>
      </c>
      <c r="L26" s="40" t="s">
        <v>27</v>
      </c>
      <c r="M26" s="40" t="s">
        <v>28</v>
      </c>
      <c r="N26" s="41" t="s">
        <v>29</v>
      </c>
    </row>
    <row r="27" spans="1:14" x14ac:dyDescent="0.3">
      <c r="A27" s="16">
        <v>2</v>
      </c>
      <c r="B27" s="59">
        <v>3</v>
      </c>
      <c r="C27" s="56">
        <f>B27</f>
        <v>3</v>
      </c>
      <c r="E27" s="48" t="s">
        <v>10</v>
      </c>
      <c r="F27" s="49"/>
      <c r="G27" s="49"/>
      <c r="H27" s="51">
        <f>C29+C30+C39+C44+C47+C49+C56+C62+C63+C65+C67</f>
        <v>32</v>
      </c>
      <c r="I27" s="62" t="s">
        <v>148</v>
      </c>
      <c r="J27" s="39" t="s">
        <v>30</v>
      </c>
      <c r="K27" s="40" t="s">
        <v>31</v>
      </c>
      <c r="L27" s="40" t="s">
        <v>32</v>
      </c>
      <c r="M27" s="40" t="s">
        <v>33</v>
      </c>
      <c r="N27" s="41" t="s">
        <v>34</v>
      </c>
    </row>
    <row r="28" spans="1:14" x14ac:dyDescent="0.3">
      <c r="A28" s="16">
        <v>3</v>
      </c>
      <c r="B28" s="59">
        <v>2</v>
      </c>
      <c r="C28" s="57">
        <f>IF(B28=1,4)+IF(B28=2,3)+IF(B28=3,2)+IF(B28=4,1)</f>
        <v>3</v>
      </c>
      <c r="E28" s="48" t="s">
        <v>11</v>
      </c>
      <c r="F28" s="49"/>
      <c r="G28" s="49"/>
      <c r="H28" s="50">
        <f>C26+C27+C32+C36+C37+C40+C41+C43+C45</f>
        <v>23</v>
      </c>
      <c r="I28" s="62" t="s">
        <v>148</v>
      </c>
      <c r="J28" s="39" t="s">
        <v>35</v>
      </c>
      <c r="K28" s="40" t="s">
        <v>44</v>
      </c>
      <c r="L28" s="40" t="s">
        <v>36</v>
      </c>
      <c r="M28" s="40" t="s">
        <v>37</v>
      </c>
      <c r="N28" s="41" t="s">
        <v>38</v>
      </c>
    </row>
    <row r="29" spans="1:14" x14ac:dyDescent="0.3">
      <c r="A29" s="16">
        <v>4</v>
      </c>
      <c r="B29" s="59">
        <v>1</v>
      </c>
      <c r="C29" s="57">
        <f>IF(B29=1,4)+IF(B29=2,3)+IF(B29=3,2)+IF(B29=4,1)</f>
        <v>4</v>
      </c>
      <c r="E29" s="48" t="s">
        <v>12</v>
      </c>
      <c r="F29" s="49"/>
      <c r="G29" s="49"/>
      <c r="H29" s="51">
        <f>C52+C53+C57+C66+C74</f>
        <v>6</v>
      </c>
      <c r="I29" s="62" t="s">
        <v>149</v>
      </c>
      <c r="J29" s="39" t="s">
        <v>39</v>
      </c>
      <c r="K29" s="40" t="s">
        <v>45</v>
      </c>
      <c r="L29" s="40" t="s">
        <v>46</v>
      </c>
      <c r="M29" s="40" t="s">
        <v>40</v>
      </c>
      <c r="N29" s="41" t="s">
        <v>41</v>
      </c>
    </row>
    <row r="30" spans="1:14" ht="14.5" thickBot="1" x14ac:dyDescent="0.35">
      <c r="A30" s="16">
        <v>5</v>
      </c>
      <c r="B30" s="59">
        <v>4</v>
      </c>
      <c r="C30" s="57">
        <f>B30</f>
        <v>4</v>
      </c>
      <c r="E30" s="52" t="s">
        <v>13</v>
      </c>
      <c r="F30" s="53"/>
      <c r="G30" s="53"/>
      <c r="H30" s="54">
        <f>C28+C31+C34+C42+C50</f>
        <v>8</v>
      </c>
      <c r="I30" s="63" t="s">
        <v>146</v>
      </c>
      <c r="J30" s="42" t="s">
        <v>42</v>
      </c>
      <c r="K30" s="43" t="s">
        <v>47</v>
      </c>
      <c r="L30" s="43" t="s">
        <v>48</v>
      </c>
      <c r="M30" s="43" t="s">
        <v>49</v>
      </c>
      <c r="N30" s="44" t="s">
        <v>43</v>
      </c>
    </row>
    <row r="31" spans="1:14" x14ac:dyDescent="0.3">
      <c r="A31" s="16">
        <v>6</v>
      </c>
      <c r="B31" s="59">
        <v>3</v>
      </c>
      <c r="C31" s="57">
        <f>IF(B31=1,4)+IF(B31=2,3)+IF(B31=3,2)+IF(B31=4,1)</f>
        <v>2</v>
      </c>
      <c r="J31" s="34" t="s">
        <v>81</v>
      </c>
      <c r="K31" s="35"/>
      <c r="L31" s="35"/>
      <c r="M31" s="35"/>
      <c r="N31" s="36"/>
    </row>
    <row r="32" spans="1:14" ht="14.5" thickBot="1" x14ac:dyDescent="0.35">
      <c r="A32" s="16">
        <v>7</v>
      </c>
      <c r="B32" s="59">
        <v>2</v>
      </c>
      <c r="C32" s="57">
        <f t="shared" ref="C32:C35" si="0">IF(B32=1,4)+IF(B32=2,3)+IF(B32=3,2)+IF(B32=4,1)</f>
        <v>3</v>
      </c>
      <c r="J32" s="37" t="s">
        <v>50</v>
      </c>
      <c r="K32" s="2" t="s">
        <v>51</v>
      </c>
      <c r="L32" s="2" t="s">
        <v>14</v>
      </c>
      <c r="M32" s="2" t="s">
        <v>52</v>
      </c>
      <c r="N32" s="38" t="s">
        <v>53</v>
      </c>
    </row>
    <row r="33" spans="1:14" x14ac:dyDescent="0.3">
      <c r="A33" s="16">
        <v>8</v>
      </c>
      <c r="B33" s="59">
        <v>1</v>
      </c>
      <c r="C33" s="57">
        <f t="shared" si="0"/>
        <v>4</v>
      </c>
      <c r="E33" s="45"/>
      <c r="F33" s="46"/>
      <c r="G33" s="46"/>
      <c r="H33" s="47" t="s">
        <v>8</v>
      </c>
      <c r="I33" s="61" t="s">
        <v>135</v>
      </c>
      <c r="J33" s="37" t="s">
        <v>15</v>
      </c>
      <c r="K33" s="2" t="s">
        <v>16</v>
      </c>
      <c r="L33" s="2" t="s">
        <v>17</v>
      </c>
      <c r="M33" s="2" t="s">
        <v>18</v>
      </c>
      <c r="N33" s="38" t="s">
        <v>19</v>
      </c>
    </row>
    <row r="34" spans="1:14" x14ac:dyDescent="0.3">
      <c r="A34" s="16">
        <v>9</v>
      </c>
      <c r="B34" s="59">
        <v>4</v>
      </c>
      <c r="C34" s="57">
        <f t="shared" si="0"/>
        <v>1</v>
      </c>
      <c r="E34" s="48" t="s">
        <v>7</v>
      </c>
      <c r="F34" s="49"/>
      <c r="G34" s="49"/>
      <c r="H34" s="50">
        <f t="shared" ref="H34:H39" si="1">H25</f>
        <v>122</v>
      </c>
      <c r="I34" s="62" t="s">
        <v>146</v>
      </c>
      <c r="J34" s="39" t="s">
        <v>82</v>
      </c>
      <c r="K34" s="40" t="s">
        <v>83</v>
      </c>
      <c r="L34" s="40" t="s">
        <v>84</v>
      </c>
      <c r="M34" s="40" t="s">
        <v>85</v>
      </c>
      <c r="N34" s="41" t="s">
        <v>86</v>
      </c>
    </row>
    <row r="35" spans="1:14" x14ac:dyDescent="0.3">
      <c r="A35" s="16">
        <v>10</v>
      </c>
      <c r="B35" s="59">
        <v>3</v>
      </c>
      <c r="C35" s="57">
        <f t="shared" si="0"/>
        <v>2</v>
      </c>
      <c r="E35" s="48" t="s">
        <v>9</v>
      </c>
      <c r="F35" s="49"/>
      <c r="G35" s="49"/>
      <c r="H35" s="50">
        <f t="shared" si="1"/>
        <v>53</v>
      </c>
      <c r="I35" s="62" t="s">
        <v>146</v>
      </c>
      <c r="J35" s="39" t="s">
        <v>87</v>
      </c>
      <c r="K35" s="40" t="s">
        <v>88</v>
      </c>
      <c r="L35" s="40" t="s">
        <v>89</v>
      </c>
      <c r="M35" s="40" t="s">
        <v>90</v>
      </c>
      <c r="N35" s="41" t="s">
        <v>91</v>
      </c>
    </row>
    <row r="36" spans="1:14" x14ac:dyDescent="0.3">
      <c r="A36" s="16">
        <v>11</v>
      </c>
      <c r="B36" s="59">
        <v>2</v>
      </c>
      <c r="C36" s="57">
        <f>B36</f>
        <v>2</v>
      </c>
      <c r="E36" s="48" t="s">
        <v>10</v>
      </c>
      <c r="F36" s="49"/>
      <c r="G36" s="49"/>
      <c r="H36" s="50">
        <f t="shared" si="1"/>
        <v>32</v>
      </c>
      <c r="I36" s="62" t="s">
        <v>147</v>
      </c>
      <c r="J36" s="39" t="s">
        <v>92</v>
      </c>
      <c r="K36" s="40" t="s">
        <v>93</v>
      </c>
      <c r="L36" s="40" t="s">
        <v>94</v>
      </c>
      <c r="M36" s="40" t="s">
        <v>95</v>
      </c>
      <c r="N36" s="41" t="s">
        <v>96</v>
      </c>
    </row>
    <row r="37" spans="1:14" x14ac:dyDescent="0.3">
      <c r="A37" s="16">
        <v>12</v>
      </c>
      <c r="B37" s="59">
        <v>1</v>
      </c>
      <c r="C37" s="57">
        <f>B37</f>
        <v>1</v>
      </c>
      <c r="E37" s="48" t="s">
        <v>11</v>
      </c>
      <c r="F37" s="49"/>
      <c r="G37" s="49"/>
      <c r="H37" s="50">
        <f t="shared" si="1"/>
        <v>23</v>
      </c>
      <c r="I37" s="62" t="s">
        <v>147</v>
      </c>
      <c r="J37" s="39" t="s">
        <v>30</v>
      </c>
      <c r="K37" s="40" t="s">
        <v>97</v>
      </c>
      <c r="L37" s="40" t="s">
        <v>98</v>
      </c>
      <c r="M37" s="40" t="s">
        <v>99</v>
      </c>
      <c r="N37" s="41" t="s">
        <v>100</v>
      </c>
    </row>
    <row r="38" spans="1:14" x14ac:dyDescent="0.3">
      <c r="A38" s="16">
        <v>13</v>
      </c>
      <c r="B38" s="59">
        <v>4</v>
      </c>
      <c r="C38" s="57">
        <f t="shared" ref="C38" si="2">IF(B38=1,4)+IF(B38=2,3)+IF(B38=3,2)+IF(B38=4,1)</f>
        <v>1</v>
      </c>
      <c r="E38" s="48" t="s">
        <v>12</v>
      </c>
      <c r="F38" s="49"/>
      <c r="G38" s="49"/>
      <c r="H38" s="50">
        <f t="shared" si="1"/>
        <v>6</v>
      </c>
      <c r="I38" s="62" t="s">
        <v>149</v>
      </c>
      <c r="J38" s="39" t="s">
        <v>101</v>
      </c>
      <c r="K38" s="40" t="s">
        <v>102</v>
      </c>
      <c r="L38" s="40" t="s">
        <v>103</v>
      </c>
      <c r="M38" s="40" t="s">
        <v>104</v>
      </c>
      <c r="N38" s="41" t="s">
        <v>105</v>
      </c>
    </row>
    <row r="39" spans="1:14" ht="14.5" thickBot="1" x14ac:dyDescent="0.35">
      <c r="A39" s="16">
        <v>14</v>
      </c>
      <c r="B39" s="59">
        <v>3</v>
      </c>
      <c r="C39" s="57">
        <f>B39</f>
        <v>3</v>
      </c>
      <c r="E39" s="52" t="s">
        <v>13</v>
      </c>
      <c r="F39" s="53"/>
      <c r="G39" s="53"/>
      <c r="H39" s="55">
        <f t="shared" si="1"/>
        <v>8</v>
      </c>
      <c r="I39" s="63" t="s">
        <v>146</v>
      </c>
      <c r="J39" s="42" t="s">
        <v>106</v>
      </c>
      <c r="K39" s="43" t="s">
        <v>107</v>
      </c>
      <c r="L39" s="43" t="s">
        <v>108</v>
      </c>
      <c r="M39" s="43" t="s">
        <v>109</v>
      </c>
      <c r="N39" s="44" t="s">
        <v>41</v>
      </c>
    </row>
    <row r="40" spans="1:14" x14ac:dyDescent="0.3">
      <c r="A40" s="16">
        <v>15</v>
      </c>
      <c r="B40" s="59">
        <v>2</v>
      </c>
      <c r="C40" s="57">
        <f t="shared" ref="C40" si="3">IF(B40=1,4)+IF(B40=2,3)+IF(B40=3,2)+IF(B40=4,1)</f>
        <v>3</v>
      </c>
      <c r="J40" s="34" t="s">
        <v>55</v>
      </c>
      <c r="K40" s="35"/>
      <c r="L40" s="35"/>
      <c r="M40" s="35"/>
      <c r="N40" s="36"/>
    </row>
    <row r="41" spans="1:14" ht="14.5" thickBot="1" x14ac:dyDescent="0.35">
      <c r="A41" s="16">
        <v>16</v>
      </c>
      <c r="B41" s="59">
        <v>1</v>
      </c>
      <c r="C41" s="57">
        <f>B41</f>
        <v>1</v>
      </c>
      <c r="J41" s="37" t="s">
        <v>50</v>
      </c>
      <c r="K41" s="2" t="s">
        <v>51</v>
      </c>
      <c r="L41" s="2" t="s">
        <v>14</v>
      </c>
      <c r="M41" s="2" t="s">
        <v>52</v>
      </c>
      <c r="N41" s="38" t="s">
        <v>53</v>
      </c>
    </row>
    <row r="42" spans="1:14" x14ac:dyDescent="0.3">
      <c r="A42" s="16">
        <v>17</v>
      </c>
      <c r="B42" s="59">
        <v>4</v>
      </c>
      <c r="C42" s="57">
        <f t="shared" ref="C42:C43" si="4">IF(B42=1,4)+IF(B42=2,3)+IF(B42=3,2)+IF(B42=4,1)</f>
        <v>1</v>
      </c>
      <c r="E42" s="45"/>
      <c r="F42" s="46"/>
      <c r="G42" s="46"/>
      <c r="H42" s="47" t="s">
        <v>8</v>
      </c>
      <c r="I42" s="61" t="s">
        <v>135</v>
      </c>
      <c r="J42" s="37" t="s">
        <v>15</v>
      </c>
      <c r="K42" s="2" t="s">
        <v>16</v>
      </c>
      <c r="L42" s="2" t="s">
        <v>17</v>
      </c>
      <c r="M42" s="2" t="s">
        <v>18</v>
      </c>
      <c r="N42" s="38" t="s">
        <v>19</v>
      </c>
    </row>
    <row r="43" spans="1:14" x14ac:dyDescent="0.3">
      <c r="A43" s="16">
        <v>18</v>
      </c>
      <c r="B43" s="59">
        <v>3</v>
      </c>
      <c r="C43" s="57">
        <f t="shared" si="4"/>
        <v>2</v>
      </c>
      <c r="E43" s="48" t="s">
        <v>7</v>
      </c>
      <c r="F43" s="49"/>
      <c r="G43" s="49"/>
      <c r="H43" s="50">
        <f t="shared" ref="H43:H48" si="5">H25</f>
        <v>122</v>
      </c>
      <c r="I43" s="62" t="s">
        <v>148</v>
      </c>
      <c r="J43" s="39" t="s">
        <v>20</v>
      </c>
      <c r="K43" s="40" t="s">
        <v>56</v>
      </c>
      <c r="L43" s="40" t="s">
        <v>57</v>
      </c>
      <c r="M43" s="40" t="s">
        <v>58</v>
      </c>
      <c r="N43" s="41" t="s">
        <v>59</v>
      </c>
    </row>
    <row r="44" spans="1:14" x14ac:dyDescent="0.3">
      <c r="A44" s="16">
        <v>19</v>
      </c>
      <c r="B44" s="59">
        <v>2</v>
      </c>
      <c r="C44" s="57">
        <f>B44</f>
        <v>2</v>
      </c>
      <c r="E44" s="48" t="s">
        <v>9</v>
      </c>
      <c r="F44" s="49"/>
      <c r="G44" s="49"/>
      <c r="H44" s="50">
        <f t="shared" si="5"/>
        <v>53</v>
      </c>
      <c r="I44" s="62" t="s">
        <v>148</v>
      </c>
      <c r="J44" s="39" t="s">
        <v>60</v>
      </c>
      <c r="K44" s="40" t="s">
        <v>61</v>
      </c>
      <c r="L44" s="40" t="s">
        <v>62</v>
      </c>
      <c r="M44" s="40" t="s">
        <v>63</v>
      </c>
      <c r="N44" s="41" t="s">
        <v>64</v>
      </c>
    </row>
    <row r="45" spans="1:14" x14ac:dyDescent="0.3">
      <c r="A45" s="16">
        <v>20</v>
      </c>
      <c r="B45" s="59">
        <v>1</v>
      </c>
      <c r="C45" s="57">
        <f t="shared" ref="C45:C46" si="6">IF(B45=1,4)+IF(B45=2,3)+IF(B45=3,2)+IF(B45=4,1)</f>
        <v>4</v>
      </c>
      <c r="E45" s="48" t="s">
        <v>10</v>
      </c>
      <c r="F45" s="49"/>
      <c r="G45" s="49"/>
      <c r="H45" s="50">
        <f t="shared" si="5"/>
        <v>32</v>
      </c>
      <c r="I45" s="62" t="s">
        <v>148</v>
      </c>
      <c r="J45" s="39" t="s">
        <v>65</v>
      </c>
      <c r="K45" s="40" t="s">
        <v>40</v>
      </c>
      <c r="L45" s="40" t="s">
        <v>66</v>
      </c>
      <c r="M45" s="40" t="s">
        <v>67</v>
      </c>
      <c r="N45" s="41" t="s">
        <v>68</v>
      </c>
    </row>
    <row r="46" spans="1:14" x14ac:dyDescent="0.3">
      <c r="A46" s="16">
        <v>21</v>
      </c>
      <c r="B46" s="59">
        <v>4</v>
      </c>
      <c r="C46" s="57">
        <f t="shared" si="6"/>
        <v>1</v>
      </c>
      <c r="E46" s="48" t="s">
        <v>11</v>
      </c>
      <c r="F46" s="49"/>
      <c r="G46" s="49"/>
      <c r="H46" s="50">
        <f t="shared" si="5"/>
        <v>23</v>
      </c>
      <c r="I46" s="62" t="s">
        <v>148</v>
      </c>
      <c r="J46" s="39" t="s">
        <v>69</v>
      </c>
      <c r="K46" s="40" t="s">
        <v>70</v>
      </c>
      <c r="L46" s="40" t="s">
        <v>71</v>
      </c>
      <c r="M46" s="40" t="s">
        <v>72</v>
      </c>
      <c r="N46" s="41" t="s">
        <v>73</v>
      </c>
    </row>
    <row r="47" spans="1:14" x14ac:dyDescent="0.3">
      <c r="A47" s="16">
        <v>22</v>
      </c>
      <c r="B47" s="59">
        <v>3</v>
      </c>
      <c r="C47" s="57">
        <f>B47</f>
        <v>3</v>
      </c>
      <c r="E47" s="48" t="s">
        <v>12</v>
      </c>
      <c r="F47" s="49"/>
      <c r="G47" s="49"/>
      <c r="H47" s="50">
        <f t="shared" si="5"/>
        <v>6</v>
      </c>
      <c r="I47" s="62" t="s">
        <v>146</v>
      </c>
      <c r="J47" s="39" t="s">
        <v>42</v>
      </c>
      <c r="K47" s="40" t="s">
        <v>74</v>
      </c>
      <c r="L47" s="40" t="s">
        <v>75</v>
      </c>
      <c r="M47" s="40" t="s">
        <v>76</v>
      </c>
      <c r="N47" s="41" t="s">
        <v>77</v>
      </c>
    </row>
    <row r="48" spans="1:14" ht="14.5" thickBot="1" x14ac:dyDescent="0.35">
      <c r="A48" s="16">
        <v>23</v>
      </c>
      <c r="B48" s="59">
        <v>2</v>
      </c>
      <c r="C48" s="57">
        <f t="shared" ref="C48" si="7">IF(B48=1,4)+IF(B48=2,3)+IF(B48=3,2)+IF(B48=4,1)</f>
        <v>3</v>
      </c>
      <c r="E48" s="52" t="s">
        <v>13</v>
      </c>
      <c r="F48" s="53"/>
      <c r="G48" s="53"/>
      <c r="H48" s="55">
        <f t="shared" si="5"/>
        <v>8</v>
      </c>
      <c r="I48" s="63" t="s">
        <v>146</v>
      </c>
      <c r="J48" s="42" t="s">
        <v>42</v>
      </c>
      <c r="K48" s="43" t="s">
        <v>78</v>
      </c>
      <c r="L48" s="43" t="s">
        <v>79</v>
      </c>
      <c r="M48" s="43" t="s">
        <v>80</v>
      </c>
      <c r="N48" s="44" t="s">
        <v>43</v>
      </c>
    </row>
    <row r="49" spans="1:14" x14ac:dyDescent="0.3">
      <c r="A49" s="16">
        <v>24</v>
      </c>
      <c r="B49" s="59">
        <v>1</v>
      </c>
      <c r="C49" s="57">
        <f>B49</f>
        <v>1</v>
      </c>
      <c r="J49" s="34" t="s">
        <v>110</v>
      </c>
      <c r="K49" s="35"/>
      <c r="L49" s="35"/>
      <c r="M49" s="35"/>
      <c r="N49" s="36"/>
    </row>
    <row r="50" spans="1:14" ht="14.5" thickBot="1" x14ac:dyDescent="0.35">
      <c r="A50" s="16">
        <v>25</v>
      </c>
      <c r="B50" s="59">
        <v>4</v>
      </c>
      <c r="C50" s="57">
        <f t="shared" ref="C50:C51" si="8">IF(B50=1,4)+IF(B50=2,3)+IF(B50=3,2)+IF(B50=4,1)</f>
        <v>1</v>
      </c>
      <c r="J50" s="37" t="s">
        <v>50</v>
      </c>
      <c r="K50" s="2" t="s">
        <v>51</v>
      </c>
      <c r="L50" s="2" t="s">
        <v>14</v>
      </c>
      <c r="M50" s="2" t="s">
        <v>52</v>
      </c>
      <c r="N50" s="38" t="s">
        <v>53</v>
      </c>
    </row>
    <row r="51" spans="1:14" x14ac:dyDescent="0.3">
      <c r="A51" s="16">
        <v>26</v>
      </c>
      <c r="B51" s="59">
        <v>3</v>
      </c>
      <c r="C51" s="57">
        <f t="shared" si="8"/>
        <v>2</v>
      </c>
      <c r="E51" s="45"/>
      <c r="F51" s="46"/>
      <c r="G51" s="46"/>
      <c r="H51" s="47" t="s">
        <v>8</v>
      </c>
      <c r="I51" s="61" t="s">
        <v>135</v>
      </c>
      <c r="J51" s="37" t="s">
        <v>15</v>
      </c>
      <c r="K51" s="2" t="s">
        <v>16</v>
      </c>
      <c r="L51" s="2" t="s">
        <v>17</v>
      </c>
      <c r="M51" s="2" t="s">
        <v>18</v>
      </c>
      <c r="N51" s="38" t="s">
        <v>19</v>
      </c>
    </row>
    <row r="52" spans="1:14" x14ac:dyDescent="0.3">
      <c r="A52" s="16">
        <v>27</v>
      </c>
      <c r="B52" s="59">
        <v>2</v>
      </c>
      <c r="C52" s="57">
        <f>B52</f>
        <v>2</v>
      </c>
      <c r="E52" s="48" t="s">
        <v>7</v>
      </c>
      <c r="F52" s="49"/>
      <c r="G52" s="49"/>
      <c r="H52" s="50">
        <f t="shared" ref="H52:H57" si="9">H25</f>
        <v>122</v>
      </c>
      <c r="I52" s="62" t="s">
        <v>146</v>
      </c>
      <c r="J52" s="39" t="s">
        <v>111</v>
      </c>
      <c r="K52" s="40" t="s">
        <v>112</v>
      </c>
      <c r="L52" s="40" t="s">
        <v>113</v>
      </c>
      <c r="M52" s="40" t="s">
        <v>114</v>
      </c>
      <c r="N52" s="41" t="s">
        <v>86</v>
      </c>
    </row>
    <row r="53" spans="1:14" x14ac:dyDescent="0.3">
      <c r="A53" s="16">
        <v>28</v>
      </c>
      <c r="B53" s="59">
        <v>1</v>
      </c>
      <c r="C53" s="57">
        <f>B53</f>
        <v>1</v>
      </c>
      <c r="E53" s="48" t="s">
        <v>9</v>
      </c>
      <c r="F53" s="49"/>
      <c r="G53" s="49"/>
      <c r="H53" s="50">
        <f t="shared" si="9"/>
        <v>53</v>
      </c>
      <c r="I53" s="62" t="s">
        <v>147</v>
      </c>
      <c r="J53" s="39" t="s">
        <v>115</v>
      </c>
      <c r="K53" s="40" t="s">
        <v>116</v>
      </c>
      <c r="L53" s="40" t="s">
        <v>117</v>
      </c>
      <c r="M53" s="40" t="s">
        <v>118</v>
      </c>
      <c r="N53" s="41" t="s">
        <v>119</v>
      </c>
    </row>
    <row r="54" spans="1:14" x14ac:dyDescent="0.3">
      <c r="A54" s="16">
        <v>29</v>
      </c>
      <c r="B54" s="59">
        <v>4</v>
      </c>
      <c r="C54" s="57">
        <f t="shared" ref="C54:C58" si="10">B54</f>
        <v>4</v>
      </c>
      <c r="E54" s="48" t="s">
        <v>10</v>
      </c>
      <c r="F54" s="49"/>
      <c r="G54" s="49"/>
      <c r="H54" s="50">
        <f t="shared" si="9"/>
        <v>32</v>
      </c>
      <c r="I54" s="62" t="s">
        <v>147</v>
      </c>
      <c r="J54" s="39" t="s">
        <v>120</v>
      </c>
      <c r="K54" s="40" t="s">
        <v>121</v>
      </c>
      <c r="L54" s="40" t="s">
        <v>122</v>
      </c>
      <c r="M54" s="40" t="s">
        <v>123</v>
      </c>
      <c r="N54" s="41" t="s">
        <v>96</v>
      </c>
    </row>
    <row r="55" spans="1:14" x14ac:dyDescent="0.3">
      <c r="A55" s="16">
        <v>30</v>
      </c>
      <c r="B55" s="59">
        <v>3</v>
      </c>
      <c r="C55" s="57">
        <f t="shared" si="10"/>
        <v>3</v>
      </c>
      <c r="E55" s="48" t="s">
        <v>11</v>
      </c>
      <c r="F55" s="49"/>
      <c r="G55" s="49"/>
      <c r="H55" s="50">
        <f t="shared" si="9"/>
        <v>23</v>
      </c>
      <c r="I55" s="62" t="s">
        <v>147</v>
      </c>
      <c r="J55" s="39" t="s">
        <v>30</v>
      </c>
      <c r="K55" s="40" t="s">
        <v>97</v>
      </c>
      <c r="L55" s="40" t="s">
        <v>98</v>
      </c>
      <c r="M55" s="40" t="s">
        <v>124</v>
      </c>
      <c r="N55" s="41" t="s">
        <v>125</v>
      </c>
    </row>
    <row r="56" spans="1:14" x14ac:dyDescent="0.3">
      <c r="A56" s="16">
        <v>31</v>
      </c>
      <c r="B56" s="59">
        <v>2</v>
      </c>
      <c r="C56" s="57">
        <f t="shared" si="10"/>
        <v>2</v>
      </c>
      <c r="E56" s="48" t="s">
        <v>12</v>
      </c>
      <c r="F56" s="49"/>
      <c r="G56" s="49"/>
      <c r="H56" s="50">
        <f t="shared" si="9"/>
        <v>6</v>
      </c>
      <c r="I56" s="62" t="s">
        <v>149</v>
      </c>
      <c r="J56" s="39" t="s">
        <v>106</v>
      </c>
      <c r="K56" s="40" t="s">
        <v>126</v>
      </c>
      <c r="L56" s="40" t="s">
        <v>127</v>
      </c>
      <c r="M56" s="40" t="s">
        <v>128</v>
      </c>
      <c r="N56" s="41" t="s">
        <v>105</v>
      </c>
    </row>
    <row r="57" spans="1:14" ht="14.5" thickBot="1" x14ac:dyDescent="0.35">
      <c r="A57" s="16">
        <v>32</v>
      </c>
      <c r="B57" s="59">
        <v>1</v>
      </c>
      <c r="C57" s="57">
        <f t="shared" si="10"/>
        <v>1</v>
      </c>
      <c r="E57" s="52" t="s">
        <v>13</v>
      </c>
      <c r="F57" s="53"/>
      <c r="G57" s="53"/>
      <c r="H57" s="55">
        <f t="shared" si="9"/>
        <v>8</v>
      </c>
      <c r="I57" s="63" t="s">
        <v>146</v>
      </c>
      <c r="J57" s="42" t="s">
        <v>106</v>
      </c>
      <c r="K57" s="43" t="s">
        <v>129</v>
      </c>
      <c r="L57" s="43" t="s">
        <v>130</v>
      </c>
      <c r="M57" s="43" t="s">
        <v>131</v>
      </c>
      <c r="N57" s="44" t="s">
        <v>105</v>
      </c>
    </row>
    <row r="58" spans="1:14" x14ac:dyDescent="0.3">
      <c r="A58" s="16">
        <v>33</v>
      </c>
      <c r="B58" s="59">
        <v>4</v>
      </c>
      <c r="C58" s="57">
        <f t="shared" si="10"/>
        <v>4</v>
      </c>
    </row>
    <row r="59" spans="1:14" x14ac:dyDescent="0.3">
      <c r="A59" s="16">
        <v>34</v>
      </c>
      <c r="B59" s="59">
        <v>3</v>
      </c>
      <c r="C59" s="57">
        <f t="shared" ref="C59:C61" si="11">IF(B59=1,4)+IF(B59=2,3)+IF(B59=3,2)+IF(B59=4,1)</f>
        <v>2</v>
      </c>
    </row>
    <row r="60" spans="1:14" x14ac:dyDescent="0.3">
      <c r="A60" s="16">
        <v>35</v>
      </c>
      <c r="B60" s="59">
        <v>2</v>
      </c>
      <c r="C60" s="57">
        <f t="shared" si="11"/>
        <v>3</v>
      </c>
    </row>
    <row r="61" spans="1:14" x14ac:dyDescent="0.3">
      <c r="A61" s="16">
        <v>36</v>
      </c>
      <c r="B61" s="59">
        <v>1</v>
      </c>
      <c r="C61" s="57">
        <f t="shared" si="11"/>
        <v>4</v>
      </c>
    </row>
    <row r="62" spans="1:14" x14ac:dyDescent="0.3">
      <c r="A62" s="16">
        <v>37</v>
      </c>
      <c r="B62" s="59">
        <v>4</v>
      </c>
      <c r="C62" s="57">
        <f t="shared" ref="C62" si="12">B62</f>
        <v>4</v>
      </c>
    </row>
    <row r="63" spans="1:14" x14ac:dyDescent="0.3">
      <c r="A63" s="16">
        <v>38</v>
      </c>
      <c r="B63" s="59">
        <v>3</v>
      </c>
      <c r="C63" s="57">
        <f t="shared" ref="C63" si="13">IF(B63=1,4)+IF(B63=2,3)+IF(B63=3,2)+IF(B63=4,1)</f>
        <v>2</v>
      </c>
    </row>
    <row r="64" spans="1:14" x14ac:dyDescent="0.3">
      <c r="A64" s="16">
        <v>39</v>
      </c>
      <c r="B64" s="59">
        <v>2</v>
      </c>
      <c r="C64" s="57">
        <f t="shared" ref="C64" si="14">B64</f>
        <v>2</v>
      </c>
    </row>
    <row r="65" spans="1:3" x14ac:dyDescent="0.3">
      <c r="A65" s="16">
        <v>40</v>
      </c>
      <c r="B65" s="59">
        <v>1</v>
      </c>
      <c r="C65" s="57">
        <f t="shared" ref="C65:C66" si="15">IF(B65=1,4)+IF(B65=2,3)+IF(B65=3,2)+IF(B65=4,1)</f>
        <v>4</v>
      </c>
    </row>
    <row r="66" spans="1:3" x14ac:dyDescent="0.3">
      <c r="A66" s="16">
        <v>41</v>
      </c>
      <c r="B66" s="59">
        <v>4</v>
      </c>
      <c r="C66" s="57">
        <f t="shared" si="15"/>
        <v>1</v>
      </c>
    </row>
    <row r="67" spans="1:3" x14ac:dyDescent="0.3">
      <c r="A67" s="16">
        <v>42</v>
      </c>
      <c r="B67" s="59">
        <v>3</v>
      </c>
      <c r="C67" s="57">
        <f t="shared" ref="C67" si="16">B67</f>
        <v>3</v>
      </c>
    </row>
    <row r="68" spans="1:3" x14ac:dyDescent="0.3">
      <c r="A68" s="16">
        <v>43</v>
      </c>
      <c r="B68" s="59">
        <v>2</v>
      </c>
      <c r="C68" s="57">
        <f t="shared" ref="C68:C70" si="17">IF(B68=1,4)+IF(B68=2,3)+IF(B68=3,2)+IF(B68=4,1)</f>
        <v>3</v>
      </c>
    </row>
    <row r="69" spans="1:3" x14ac:dyDescent="0.3">
      <c r="A69" s="16">
        <v>44</v>
      </c>
      <c r="B69" s="59">
        <v>1</v>
      </c>
      <c r="C69" s="57">
        <f t="shared" si="17"/>
        <v>4</v>
      </c>
    </row>
    <row r="70" spans="1:3" x14ac:dyDescent="0.3">
      <c r="A70" s="16">
        <v>45</v>
      </c>
      <c r="B70" s="59">
        <v>4</v>
      </c>
      <c r="C70" s="57">
        <f t="shared" si="17"/>
        <v>1</v>
      </c>
    </row>
    <row r="71" spans="1:3" x14ac:dyDescent="0.3">
      <c r="A71" s="16">
        <v>46</v>
      </c>
      <c r="B71" s="59">
        <v>3</v>
      </c>
      <c r="C71" s="57">
        <f t="shared" ref="C71" si="18">B71</f>
        <v>3</v>
      </c>
    </row>
    <row r="72" spans="1:3" x14ac:dyDescent="0.3">
      <c r="A72" s="16">
        <v>47</v>
      </c>
      <c r="B72" s="59">
        <v>2</v>
      </c>
      <c r="C72" s="57">
        <f t="shared" ref="C72:C74" si="19">IF(B72=1,4)+IF(B72=2,3)+IF(B72=3,2)+IF(B72=4,1)</f>
        <v>3</v>
      </c>
    </row>
    <row r="73" spans="1:3" x14ac:dyDescent="0.3">
      <c r="A73" s="16">
        <v>48</v>
      </c>
      <c r="B73" s="59">
        <v>1</v>
      </c>
      <c r="C73" s="57">
        <f t="shared" si="19"/>
        <v>4</v>
      </c>
    </row>
    <row r="74" spans="1:3" ht="14.5" thickBot="1" x14ac:dyDescent="0.35">
      <c r="A74" s="17">
        <v>49</v>
      </c>
      <c r="B74" s="60">
        <v>4</v>
      </c>
      <c r="C74" s="58">
        <f t="shared" si="19"/>
        <v>1</v>
      </c>
    </row>
  </sheetData>
  <sheetProtection sheet="1" objects="1" scenarios="1"/>
  <protectedRanges>
    <protectedRange sqref="I24:I57" name="Bereik3"/>
    <protectedRange sqref="B26:B74" name="Bereik2"/>
    <protectedRange sqref="C20:D22" name="Bereik1"/>
  </protectedRanges>
  <mergeCells count="5">
    <mergeCell ref="C20:D20"/>
    <mergeCell ref="C21:D21"/>
    <mergeCell ref="C22:D22"/>
    <mergeCell ref="A2:H7"/>
    <mergeCell ref="A9:H18"/>
  </mergeCells>
  <pageMargins left="0.7" right="0.7" top="0.75" bottom="0.75" header="0.3" footer="0.3"/>
  <pageSetup paperSize="9" orientation="portrait" verticalDpi="0" r:id="rId1"/>
  <ignoredErrors>
    <ignoredError sqref="C30 C38:C41 C44 C47:C48 C49 C62:C63 C64 C67 C71"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AFFAE-F994-4D9C-8433-8406BDBC6821}">
  <sheetPr codeName="Blad2"/>
  <dimension ref="A1:M90"/>
  <sheetViews>
    <sheetView tabSelected="1" workbookViewId="0"/>
  </sheetViews>
  <sheetFormatPr defaultColWidth="9.08984375" defaultRowHeight="14" x14ac:dyDescent="0.3"/>
  <cols>
    <col min="1" max="5" width="9.08984375" style="2"/>
    <col min="6" max="6" width="9.08984375" style="2" customWidth="1"/>
    <col min="7" max="16384" width="9.08984375" style="2"/>
  </cols>
  <sheetData>
    <row r="1" spans="1:13" x14ac:dyDescent="0.3">
      <c r="A1" s="18" t="s">
        <v>142</v>
      </c>
    </row>
    <row r="2" spans="1:13" ht="14.25" customHeight="1" x14ac:dyDescent="0.3">
      <c r="A2" s="33"/>
      <c r="B2" s="19"/>
      <c r="C2" s="19"/>
      <c r="D2" s="19"/>
      <c r="E2" s="19"/>
      <c r="F2" s="19"/>
      <c r="G2" s="19"/>
      <c r="H2" s="19"/>
      <c r="I2" s="19"/>
      <c r="J2" s="19"/>
      <c r="K2" s="19"/>
      <c r="L2" s="19"/>
      <c r="M2" s="19"/>
    </row>
    <row r="3" spans="1:13" x14ac:dyDescent="0.3">
      <c r="A3" s="19"/>
      <c r="B3" s="19"/>
      <c r="C3" s="19"/>
      <c r="D3" s="19"/>
      <c r="E3" s="19"/>
      <c r="F3" s="19"/>
      <c r="G3" s="19"/>
      <c r="H3" s="19"/>
      <c r="I3" s="19"/>
      <c r="J3" s="19"/>
      <c r="K3" s="19"/>
      <c r="L3" s="19"/>
      <c r="M3" s="19"/>
    </row>
    <row r="4" spans="1:13" x14ac:dyDescent="0.3">
      <c r="A4" s="90" t="s">
        <v>155</v>
      </c>
      <c r="B4" s="91"/>
      <c r="C4" s="91"/>
      <c r="D4" s="91"/>
      <c r="E4" s="91"/>
      <c r="F4" s="91"/>
      <c r="G4" s="91"/>
      <c r="H4" s="91"/>
      <c r="I4" s="91"/>
      <c r="J4" s="91"/>
      <c r="K4" s="91"/>
      <c r="L4" s="91"/>
      <c r="M4" s="91"/>
    </row>
    <row r="5" spans="1:13" x14ac:dyDescent="0.3">
      <c r="A5" s="91"/>
      <c r="B5" s="91"/>
      <c r="C5" s="91"/>
      <c r="D5" s="91"/>
      <c r="E5" s="91"/>
      <c r="F5" s="91"/>
      <c r="G5" s="91"/>
      <c r="H5" s="91"/>
      <c r="I5" s="91"/>
      <c r="J5" s="91"/>
      <c r="K5" s="91"/>
      <c r="L5" s="91"/>
      <c r="M5" s="91"/>
    </row>
    <row r="6" spans="1:13" x14ac:dyDescent="0.3">
      <c r="A6" s="91"/>
      <c r="B6" s="91"/>
      <c r="C6" s="91"/>
      <c r="D6" s="91"/>
      <c r="E6" s="91"/>
      <c r="F6" s="91"/>
      <c r="G6" s="91"/>
      <c r="H6" s="91"/>
      <c r="I6" s="91"/>
      <c r="J6" s="91"/>
      <c r="K6" s="91"/>
      <c r="L6" s="91"/>
      <c r="M6" s="91"/>
    </row>
    <row r="7" spans="1:13" x14ac:dyDescent="0.3">
      <c r="A7" s="91"/>
      <c r="B7" s="91"/>
      <c r="C7" s="91"/>
      <c r="D7" s="91"/>
      <c r="E7" s="91"/>
      <c r="F7" s="91"/>
      <c r="G7" s="91"/>
      <c r="H7" s="91"/>
      <c r="I7" s="91"/>
      <c r="J7" s="91"/>
      <c r="K7" s="91"/>
      <c r="L7" s="91"/>
      <c r="M7" s="91"/>
    </row>
    <row r="8" spans="1:13" x14ac:dyDescent="0.3">
      <c r="A8" s="91"/>
      <c r="B8" s="91"/>
      <c r="C8" s="91"/>
      <c r="D8" s="91"/>
      <c r="E8" s="91"/>
      <c r="F8" s="91"/>
      <c r="G8" s="91"/>
      <c r="H8" s="91"/>
      <c r="I8" s="91"/>
      <c r="J8" s="91"/>
      <c r="K8" s="91"/>
      <c r="L8" s="91"/>
      <c r="M8" s="91"/>
    </row>
    <row r="9" spans="1:13" x14ac:dyDescent="0.3">
      <c r="A9" s="91"/>
      <c r="B9" s="91"/>
      <c r="C9" s="91"/>
      <c r="D9" s="91"/>
      <c r="E9" s="91"/>
      <c r="F9" s="91"/>
      <c r="G9" s="91"/>
      <c r="H9" s="91"/>
      <c r="I9" s="91"/>
      <c r="J9" s="91"/>
      <c r="K9" s="91"/>
      <c r="L9" s="91"/>
      <c r="M9" s="91"/>
    </row>
    <row r="10" spans="1:13" x14ac:dyDescent="0.3">
      <c r="A10" s="91"/>
      <c r="B10" s="91"/>
      <c r="C10" s="91"/>
      <c r="D10" s="91"/>
      <c r="E10" s="91"/>
      <c r="F10" s="91"/>
      <c r="G10" s="91"/>
      <c r="H10" s="91"/>
      <c r="I10" s="91"/>
      <c r="J10" s="91"/>
      <c r="K10" s="91"/>
      <c r="L10" s="91"/>
      <c r="M10" s="91"/>
    </row>
    <row r="11" spans="1:13" x14ac:dyDescent="0.3">
      <c r="A11" s="91"/>
      <c r="B11" s="91"/>
      <c r="C11" s="91"/>
      <c r="D11" s="91"/>
      <c r="E11" s="91"/>
      <c r="F11" s="91"/>
      <c r="G11" s="91"/>
      <c r="H11" s="91"/>
      <c r="I11" s="91"/>
      <c r="J11" s="91"/>
      <c r="K11" s="91"/>
      <c r="L11" s="91"/>
      <c r="M11" s="91"/>
    </row>
    <row r="12" spans="1:13" x14ac:dyDescent="0.3">
      <c r="A12" s="91"/>
      <c r="B12" s="91"/>
      <c r="C12" s="91"/>
      <c r="D12" s="91"/>
      <c r="E12" s="91"/>
      <c r="F12" s="91"/>
      <c r="G12" s="91"/>
      <c r="H12" s="91"/>
      <c r="I12" s="91"/>
      <c r="J12" s="91"/>
      <c r="K12" s="91"/>
      <c r="L12" s="91"/>
      <c r="M12" s="91"/>
    </row>
    <row r="13" spans="1:13" x14ac:dyDescent="0.3">
      <c r="A13" s="91"/>
      <c r="B13" s="91"/>
      <c r="C13" s="91"/>
      <c r="D13" s="91"/>
      <c r="E13" s="91"/>
      <c r="F13" s="91"/>
      <c r="G13" s="91"/>
      <c r="H13" s="91"/>
      <c r="I13" s="91"/>
      <c r="J13" s="91"/>
      <c r="K13" s="91"/>
      <c r="L13" s="91"/>
      <c r="M13" s="91"/>
    </row>
    <row r="14" spans="1:13" x14ac:dyDescent="0.3">
      <c r="A14" s="91"/>
      <c r="B14" s="91"/>
      <c r="C14" s="91"/>
      <c r="D14" s="91"/>
      <c r="E14" s="91"/>
      <c r="F14" s="91"/>
      <c r="G14" s="91"/>
      <c r="H14" s="91"/>
      <c r="I14" s="91"/>
      <c r="J14" s="91"/>
      <c r="K14" s="91"/>
      <c r="L14" s="91"/>
      <c r="M14" s="91"/>
    </row>
    <row r="15" spans="1:13" x14ac:dyDescent="0.3">
      <c r="A15" s="91"/>
      <c r="B15" s="91"/>
      <c r="C15" s="91"/>
      <c r="D15" s="91"/>
      <c r="E15" s="91"/>
      <c r="F15" s="91"/>
      <c r="G15" s="91"/>
      <c r="H15" s="91"/>
      <c r="I15" s="91"/>
      <c r="J15" s="91"/>
      <c r="K15" s="91"/>
      <c r="L15" s="91"/>
      <c r="M15" s="91"/>
    </row>
    <row r="16" spans="1:13" ht="14.5" thickBot="1" x14ac:dyDescent="0.35">
      <c r="A16" s="92"/>
      <c r="B16" s="92"/>
      <c r="C16" s="92"/>
      <c r="D16" s="92"/>
      <c r="E16" s="92"/>
      <c r="F16" s="92"/>
      <c r="G16" s="92"/>
      <c r="H16" s="92"/>
      <c r="I16" s="92"/>
      <c r="J16" s="92"/>
      <c r="K16" s="92"/>
      <c r="L16" s="92"/>
      <c r="M16" s="92"/>
    </row>
    <row r="17" spans="1:13" x14ac:dyDescent="0.3">
      <c r="A17" s="23"/>
      <c r="B17" s="24"/>
      <c r="C17" s="24"/>
      <c r="D17" s="24"/>
      <c r="E17" s="24"/>
      <c r="F17" s="24" t="s">
        <v>141</v>
      </c>
      <c r="G17" s="24"/>
      <c r="H17" s="24"/>
      <c r="I17" s="24"/>
      <c r="J17" s="24"/>
      <c r="K17" s="24"/>
      <c r="L17" s="24"/>
      <c r="M17" s="25"/>
    </row>
    <row r="18" spans="1:13" s="1" customFormat="1" ht="14.25" customHeight="1" x14ac:dyDescent="0.3">
      <c r="A18" s="30" t="s">
        <v>140</v>
      </c>
      <c r="B18" s="31"/>
      <c r="C18" s="31"/>
      <c r="D18" s="31"/>
      <c r="E18" s="31"/>
      <c r="F18" s="64">
        <f>scorehulp!H25</f>
        <v>122</v>
      </c>
      <c r="G18" s="31"/>
      <c r="H18" s="93" t="s">
        <v>150</v>
      </c>
      <c r="I18" s="93"/>
      <c r="J18" s="93"/>
      <c r="K18" s="93"/>
      <c r="L18" s="93"/>
      <c r="M18" s="94"/>
    </row>
    <row r="19" spans="1:13" ht="14.5" thickBot="1" x14ac:dyDescent="0.35">
      <c r="A19" s="26"/>
      <c r="B19" s="27"/>
      <c r="C19" s="27"/>
      <c r="D19" s="27"/>
      <c r="E19" s="27"/>
      <c r="F19" s="27"/>
      <c r="G19" s="27"/>
      <c r="H19" s="95"/>
      <c r="I19" s="95"/>
      <c r="J19" s="95"/>
      <c r="K19" s="95"/>
      <c r="L19" s="95"/>
      <c r="M19" s="96"/>
    </row>
    <row r="20" spans="1:13" ht="14.5" thickBot="1" x14ac:dyDescent="0.35">
      <c r="B20" s="19"/>
      <c r="C20" s="19"/>
      <c r="D20" s="19"/>
      <c r="E20" s="19"/>
      <c r="F20" s="19"/>
      <c r="G20" s="19"/>
      <c r="H20" s="19"/>
      <c r="I20" s="19"/>
      <c r="J20" s="19"/>
      <c r="K20" s="19"/>
      <c r="L20" s="19"/>
      <c r="M20" s="19"/>
    </row>
    <row r="21" spans="1:13" s="22" customFormat="1" ht="62.25" customHeight="1" x14ac:dyDescent="0.35">
      <c r="A21" s="28"/>
      <c r="B21" s="29"/>
      <c r="C21" s="29"/>
      <c r="D21" s="29"/>
      <c r="E21" s="29"/>
      <c r="F21" s="82" t="s">
        <v>136</v>
      </c>
      <c r="G21" s="82"/>
      <c r="H21" s="83" t="s">
        <v>137</v>
      </c>
      <c r="I21" s="83"/>
      <c r="J21" s="83" t="s">
        <v>138</v>
      </c>
      <c r="K21" s="83"/>
      <c r="L21" s="83" t="s">
        <v>139</v>
      </c>
      <c r="M21" s="84"/>
    </row>
    <row r="22" spans="1:13" s="1" customFormat="1" x14ac:dyDescent="0.3">
      <c r="A22" s="13" t="s">
        <v>7</v>
      </c>
      <c r="B22" s="14"/>
      <c r="C22" s="14"/>
      <c r="D22" s="14"/>
      <c r="E22" s="14"/>
      <c r="F22" s="14" t="str">
        <f>scorehulp!I25</f>
        <v>bv. Hoog</v>
      </c>
      <c r="G22" s="14"/>
      <c r="H22" s="14" t="str">
        <f>scorehulp!I34</f>
        <v>bv. Laag</v>
      </c>
      <c r="I22" s="14"/>
      <c r="J22" s="14" t="str">
        <f>scorehulp!I43</f>
        <v>bv. Hoog</v>
      </c>
      <c r="K22" s="14"/>
      <c r="L22" s="14" t="str">
        <f>scorehulp!I52</f>
        <v>bv. Laag</v>
      </c>
      <c r="M22" s="15"/>
    </row>
    <row r="23" spans="1:13" ht="14.25" customHeight="1" x14ac:dyDescent="0.3">
      <c r="A23" s="75" t="s">
        <v>156</v>
      </c>
      <c r="B23" s="85"/>
      <c r="C23" s="85"/>
      <c r="D23" s="85"/>
      <c r="E23" s="85"/>
      <c r="F23" s="85"/>
      <c r="G23" s="85"/>
      <c r="H23" s="85"/>
      <c r="I23" s="85"/>
      <c r="J23" s="85"/>
      <c r="K23" s="85"/>
      <c r="L23" s="85"/>
      <c r="M23" s="86"/>
    </row>
    <row r="24" spans="1:13" x14ac:dyDescent="0.3">
      <c r="A24" s="75"/>
      <c r="B24" s="85"/>
      <c r="C24" s="85"/>
      <c r="D24" s="85"/>
      <c r="E24" s="85"/>
      <c r="F24" s="85"/>
      <c r="G24" s="85"/>
      <c r="H24" s="85"/>
      <c r="I24" s="85"/>
      <c r="J24" s="85"/>
      <c r="K24" s="85"/>
      <c r="L24" s="85"/>
      <c r="M24" s="86"/>
    </row>
    <row r="25" spans="1:13" x14ac:dyDescent="0.3">
      <c r="A25" s="75"/>
      <c r="B25" s="85"/>
      <c r="C25" s="85"/>
      <c r="D25" s="85"/>
      <c r="E25" s="85"/>
      <c r="F25" s="85"/>
      <c r="G25" s="85"/>
      <c r="H25" s="85"/>
      <c r="I25" s="85"/>
      <c r="J25" s="85"/>
      <c r="K25" s="85"/>
      <c r="L25" s="85"/>
      <c r="M25" s="86"/>
    </row>
    <row r="26" spans="1:13" x14ac:dyDescent="0.3">
      <c r="A26" s="75"/>
      <c r="B26" s="85"/>
      <c r="C26" s="85"/>
      <c r="D26" s="85"/>
      <c r="E26" s="85"/>
      <c r="F26" s="85"/>
      <c r="G26" s="85"/>
      <c r="H26" s="85"/>
      <c r="I26" s="85"/>
      <c r="J26" s="85"/>
      <c r="K26" s="85"/>
      <c r="L26" s="85"/>
      <c r="M26" s="86"/>
    </row>
    <row r="27" spans="1:13" x14ac:dyDescent="0.3">
      <c r="A27" s="75"/>
      <c r="B27" s="85"/>
      <c r="C27" s="85"/>
      <c r="D27" s="85"/>
      <c r="E27" s="85"/>
      <c r="F27" s="85"/>
      <c r="G27" s="85"/>
      <c r="H27" s="85"/>
      <c r="I27" s="85"/>
      <c r="J27" s="85"/>
      <c r="K27" s="85"/>
      <c r="L27" s="85"/>
      <c r="M27" s="86"/>
    </row>
    <row r="28" spans="1:13" x14ac:dyDescent="0.3">
      <c r="A28" s="75"/>
      <c r="B28" s="85"/>
      <c r="C28" s="85"/>
      <c r="D28" s="85"/>
      <c r="E28" s="85"/>
      <c r="F28" s="85"/>
      <c r="G28" s="85"/>
      <c r="H28" s="85"/>
      <c r="I28" s="85"/>
      <c r="J28" s="85"/>
      <c r="K28" s="85"/>
      <c r="L28" s="85"/>
      <c r="M28" s="86"/>
    </row>
    <row r="29" spans="1:13" x14ac:dyDescent="0.3">
      <c r="A29" s="75"/>
      <c r="B29" s="85"/>
      <c r="C29" s="85"/>
      <c r="D29" s="85"/>
      <c r="E29" s="85"/>
      <c r="F29" s="85"/>
      <c r="G29" s="85"/>
      <c r="H29" s="85"/>
      <c r="I29" s="85"/>
      <c r="J29" s="85"/>
      <c r="K29" s="85"/>
      <c r="L29" s="85"/>
      <c r="M29" s="86"/>
    </row>
    <row r="30" spans="1:13" x14ac:dyDescent="0.3">
      <c r="A30" s="75"/>
      <c r="B30" s="85"/>
      <c r="C30" s="85"/>
      <c r="D30" s="85"/>
      <c r="E30" s="85"/>
      <c r="F30" s="85"/>
      <c r="G30" s="85"/>
      <c r="H30" s="85"/>
      <c r="I30" s="85"/>
      <c r="J30" s="85"/>
      <c r="K30" s="85"/>
      <c r="L30" s="85"/>
      <c r="M30" s="86"/>
    </row>
    <row r="31" spans="1:13" ht="14.5" thickBot="1" x14ac:dyDescent="0.35">
      <c r="A31" s="87"/>
      <c r="B31" s="88"/>
      <c r="C31" s="88"/>
      <c r="D31" s="88"/>
      <c r="E31" s="88"/>
      <c r="F31" s="88"/>
      <c r="G31" s="88"/>
      <c r="H31" s="88"/>
      <c r="I31" s="88"/>
      <c r="J31" s="88"/>
      <c r="K31" s="88"/>
      <c r="L31" s="88"/>
      <c r="M31" s="89"/>
    </row>
    <row r="32" spans="1:13" ht="14.5" thickBot="1" x14ac:dyDescent="0.35">
      <c r="A32" s="21"/>
      <c r="B32" s="21"/>
      <c r="C32" s="21"/>
      <c r="D32" s="21"/>
      <c r="E32" s="21"/>
    </row>
    <row r="33" spans="1:13" s="22" customFormat="1" ht="62.25" customHeight="1" x14ac:dyDescent="0.35">
      <c r="A33" s="28"/>
      <c r="B33" s="29"/>
      <c r="C33" s="29"/>
      <c r="D33" s="29"/>
      <c r="E33" s="29"/>
      <c r="F33" s="82" t="s">
        <v>136</v>
      </c>
      <c r="G33" s="82"/>
      <c r="H33" s="83" t="s">
        <v>137</v>
      </c>
      <c r="I33" s="83"/>
      <c r="J33" s="83" t="s">
        <v>138</v>
      </c>
      <c r="K33" s="83"/>
      <c r="L33" s="83" t="s">
        <v>139</v>
      </c>
      <c r="M33" s="84"/>
    </row>
    <row r="34" spans="1:13" s="1" customFormat="1" x14ac:dyDescent="0.3">
      <c r="A34" s="13" t="s">
        <v>9</v>
      </c>
      <c r="B34" s="14"/>
      <c r="C34" s="14"/>
      <c r="D34" s="14"/>
      <c r="E34" s="14"/>
      <c r="F34" s="14" t="str">
        <f>scorehulp!I26</f>
        <v>bv. Hoog</v>
      </c>
      <c r="G34" s="14"/>
      <c r="H34" s="14" t="str">
        <f>scorehulp!I35</f>
        <v>bv. Laag</v>
      </c>
      <c r="I34" s="14"/>
      <c r="J34" s="14" t="str">
        <f>scorehulp!I43</f>
        <v>bv. Hoog</v>
      </c>
      <c r="K34" s="14"/>
      <c r="L34" s="14" t="str">
        <f>scorehulp!I52</f>
        <v>bv. Laag</v>
      </c>
      <c r="M34" s="15"/>
    </row>
    <row r="35" spans="1:13" ht="14.25" customHeight="1" x14ac:dyDescent="0.3">
      <c r="A35" s="75" t="s">
        <v>157</v>
      </c>
      <c r="B35" s="76"/>
      <c r="C35" s="76"/>
      <c r="D35" s="76"/>
      <c r="E35" s="76"/>
      <c r="F35" s="76"/>
      <c r="G35" s="76"/>
      <c r="H35" s="76"/>
      <c r="I35" s="76"/>
      <c r="J35" s="76"/>
      <c r="K35" s="76"/>
      <c r="L35" s="76"/>
      <c r="M35" s="77"/>
    </row>
    <row r="36" spans="1:13" x14ac:dyDescent="0.3">
      <c r="A36" s="78"/>
      <c r="B36" s="76"/>
      <c r="C36" s="76"/>
      <c r="D36" s="76"/>
      <c r="E36" s="76"/>
      <c r="F36" s="76"/>
      <c r="G36" s="76"/>
      <c r="H36" s="76"/>
      <c r="I36" s="76"/>
      <c r="J36" s="76"/>
      <c r="K36" s="76"/>
      <c r="L36" s="76"/>
      <c r="M36" s="77"/>
    </row>
    <row r="37" spans="1:13" ht="14.25" customHeight="1" x14ac:dyDescent="0.3">
      <c r="A37" s="78"/>
      <c r="B37" s="76"/>
      <c r="C37" s="76"/>
      <c r="D37" s="76"/>
      <c r="E37" s="76"/>
      <c r="F37" s="76"/>
      <c r="G37" s="76"/>
      <c r="H37" s="76"/>
      <c r="I37" s="76"/>
      <c r="J37" s="76"/>
      <c r="K37" s="76"/>
      <c r="L37" s="76"/>
      <c r="M37" s="77"/>
    </row>
    <row r="38" spans="1:13" x14ac:dyDescent="0.3">
      <c r="A38" s="78"/>
      <c r="B38" s="76"/>
      <c r="C38" s="76"/>
      <c r="D38" s="76"/>
      <c r="E38" s="76"/>
      <c r="F38" s="76"/>
      <c r="G38" s="76"/>
      <c r="H38" s="76"/>
      <c r="I38" s="76"/>
      <c r="J38" s="76"/>
      <c r="K38" s="76"/>
      <c r="L38" s="76"/>
      <c r="M38" s="77"/>
    </row>
    <row r="39" spans="1:13" ht="14.25" customHeight="1" x14ac:dyDescent="0.3">
      <c r="A39" s="78"/>
      <c r="B39" s="76"/>
      <c r="C39" s="76"/>
      <c r="D39" s="76"/>
      <c r="E39" s="76"/>
      <c r="F39" s="76"/>
      <c r="G39" s="76"/>
      <c r="H39" s="76"/>
      <c r="I39" s="76"/>
      <c r="J39" s="76"/>
      <c r="K39" s="76"/>
      <c r="L39" s="76"/>
      <c r="M39" s="77"/>
    </row>
    <row r="40" spans="1:13" x14ac:dyDescent="0.3">
      <c r="A40" s="78"/>
      <c r="B40" s="76"/>
      <c r="C40" s="76"/>
      <c r="D40" s="76"/>
      <c r="E40" s="76"/>
      <c r="F40" s="76"/>
      <c r="G40" s="76"/>
      <c r="H40" s="76"/>
      <c r="I40" s="76"/>
      <c r="J40" s="76"/>
      <c r="K40" s="76"/>
      <c r="L40" s="76"/>
      <c r="M40" s="77"/>
    </row>
    <row r="41" spans="1:13" x14ac:dyDescent="0.3">
      <c r="A41" s="78"/>
      <c r="B41" s="76"/>
      <c r="C41" s="76"/>
      <c r="D41" s="76"/>
      <c r="E41" s="76"/>
      <c r="F41" s="76"/>
      <c r="G41" s="76"/>
      <c r="H41" s="76"/>
      <c r="I41" s="76"/>
      <c r="J41" s="76"/>
      <c r="K41" s="76"/>
      <c r="L41" s="76"/>
      <c r="M41" s="77"/>
    </row>
    <row r="42" spans="1:13" x14ac:dyDescent="0.3">
      <c r="A42" s="78"/>
      <c r="B42" s="76"/>
      <c r="C42" s="76"/>
      <c r="D42" s="76"/>
      <c r="E42" s="76"/>
      <c r="F42" s="76"/>
      <c r="G42" s="76"/>
      <c r="H42" s="76"/>
      <c r="I42" s="76"/>
      <c r="J42" s="76"/>
      <c r="K42" s="76"/>
      <c r="L42" s="76"/>
      <c r="M42" s="77"/>
    </row>
    <row r="43" spans="1:13" x14ac:dyDescent="0.3">
      <c r="A43" s="78"/>
      <c r="B43" s="76"/>
      <c r="C43" s="76"/>
      <c r="D43" s="76"/>
      <c r="E43" s="76"/>
      <c r="F43" s="76"/>
      <c r="G43" s="76"/>
      <c r="H43" s="76"/>
      <c r="I43" s="76"/>
      <c r="J43" s="76"/>
      <c r="K43" s="76"/>
      <c r="L43" s="76"/>
      <c r="M43" s="77"/>
    </row>
    <row r="44" spans="1:13" x14ac:dyDescent="0.3">
      <c r="A44" s="78"/>
      <c r="B44" s="76"/>
      <c r="C44" s="76"/>
      <c r="D44" s="76"/>
      <c r="E44" s="76"/>
      <c r="F44" s="76"/>
      <c r="G44" s="76"/>
      <c r="H44" s="76"/>
      <c r="I44" s="76"/>
      <c r="J44" s="76"/>
      <c r="K44" s="76"/>
      <c r="L44" s="76"/>
      <c r="M44" s="77"/>
    </row>
    <row r="45" spans="1:13" x14ac:dyDescent="0.3">
      <c r="A45" s="78"/>
      <c r="B45" s="76"/>
      <c r="C45" s="76"/>
      <c r="D45" s="76"/>
      <c r="E45" s="76"/>
      <c r="F45" s="76"/>
      <c r="G45" s="76"/>
      <c r="H45" s="76"/>
      <c r="I45" s="76"/>
      <c r="J45" s="76"/>
      <c r="K45" s="76"/>
      <c r="L45" s="76"/>
      <c r="M45" s="77"/>
    </row>
    <row r="46" spans="1:13" x14ac:dyDescent="0.3">
      <c r="A46" s="78"/>
      <c r="B46" s="76"/>
      <c r="C46" s="76"/>
      <c r="D46" s="76"/>
      <c r="E46" s="76"/>
      <c r="F46" s="76"/>
      <c r="G46" s="76"/>
      <c r="H46" s="76"/>
      <c r="I46" s="76"/>
      <c r="J46" s="76"/>
      <c r="K46" s="76"/>
      <c r="L46" s="76"/>
      <c r="M46" s="77"/>
    </row>
    <row r="47" spans="1:13" x14ac:dyDescent="0.3">
      <c r="A47" s="78"/>
      <c r="B47" s="76"/>
      <c r="C47" s="76"/>
      <c r="D47" s="76"/>
      <c r="E47" s="76"/>
      <c r="F47" s="76"/>
      <c r="G47" s="76"/>
      <c r="H47" s="76"/>
      <c r="I47" s="76"/>
      <c r="J47" s="76"/>
      <c r="K47" s="76"/>
      <c r="L47" s="76"/>
      <c r="M47" s="77"/>
    </row>
    <row r="48" spans="1:13" ht="14.5" thickBot="1" x14ac:dyDescent="0.35">
      <c r="A48" s="79"/>
      <c r="B48" s="80"/>
      <c r="C48" s="80"/>
      <c r="D48" s="80"/>
      <c r="E48" s="80"/>
      <c r="F48" s="80"/>
      <c r="G48" s="80"/>
      <c r="H48" s="80"/>
      <c r="I48" s="80"/>
      <c r="J48" s="80"/>
      <c r="K48" s="80"/>
      <c r="L48" s="80"/>
      <c r="M48" s="81"/>
    </row>
    <row r="49" spans="1:13" ht="14.5" thickBot="1" x14ac:dyDescent="0.35">
      <c r="A49" s="20"/>
      <c r="B49" s="20"/>
      <c r="C49" s="20"/>
      <c r="D49" s="20"/>
      <c r="E49" s="20"/>
      <c r="F49" s="20"/>
      <c r="G49" s="20"/>
      <c r="H49" s="20"/>
      <c r="I49" s="20"/>
      <c r="J49" s="20"/>
      <c r="K49" s="20"/>
      <c r="L49" s="20"/>
      <c r="M49" s="20"/>
    </row>
    <row r="50" spans="1:13" s="22" customFormat="1" ht="62.25" customHeight="1" x14ac:dyDescent="0.35">
      <c r="A50" s="28"/>
      <c r="B50" s="29"/>
      <c r="C50" s="29"/>
      <c r="D50" s="29"/>
      <c r="E50" s="29"/>
      <c r="F50" s="82" t="s">
        <v>136</v>
      </c>
      <c r="G50" s="82"/>
      <c r="H50" s="83" t="s">
        <v>137</v>
      </c>
      <c r="I50" s="83"/>
      <c r="J50" s="83" t="s">
        <v>138</v>
      </c>
      <c r="K50" s="83"/>
      <c r="L50" s="83" t="s">
        <v>139</v>
      </c>
      <c r="M50" s="84"/>
    </row>
    <row r="51" spans="1:13" s="1" customFormat="1" x14ac:dyDescent="0.3">
      <c r="A51" s="13" t="s">
        <v>10</v>
      </c>
      <c r="B51" s="32"/>
      <c r="C51" s="32"/>
      <c r="D51" s="32"/>
      <c r="E51" s="32"/>
      <c r="F51" s="14" t="str">
        <f>scorehulp!I27</f>
        <v>bv. Hoog</v>
      </c>
      <c r="G51" s="14"/>
      <c r="H51" s="14" t="str">
        <f>scorehulp!I36</f>
        <v>bv. Gemiddeld</v>
      </c>
      <c r="I51" s="14"/>
      <c r="J51" s="14" t="str">
        <f>scorehulp!I45</f>
        <v>bv. Hoog</v>
      </c>
      <c r="K51" s="14"/>
      <c r="L51" s="14" t="str">
        <f>scorehulp!I54</f>
        <v>bv. Gemiddeld</v>
      </c>
      <c r="M51" s="15"/>
    </row>
    <row r="52" spans="1:13" x14ac:dyDescent="0.3">
      <c r="A52" s="75" t="s">
        <v>151</v>
      </c>
      <c r="B52" s="76"/>
      <c r="C52" s="76"/>
      <c r="D52" s="76"/>
      <c r="E52" s="76"/>
      <c r="F52" s="76"/>
      <c r="G52" s="76"/>
      <c r="H52" s="76"/>
      <c r="I52" s="76"/>
      <c r="J52" s="76"/>
      <c r="K52" s="76"/>
      <c r="L52" s="76"/>
      <c r="M52" s="77"/>
    </row>
    <row r="53" spans="1:13" x14ac:dyDescent="0.3">
      <c r="A53" s="78"/>
      <c r="B53" s="76"/>
      <c r="C53" s="76"/>
      <c r="D53" s="76"/>
      <c r="E53" s="76"/>
      <c r="F53" s="76"/>
      <c r="G53" s="76"/>
      <c r="H53" s="76"/>
      <c r="I53" s="76"/>
      <c r="J53" s="76"/>
      <c r="K53" s="76"/>
      <c r="L53" s="76"/>
      <c r="M53" s="77"/>
    </row>
    <row r="54" spans="1:13" x14ac:dyDescent="0.3">
      <c r="A54" s="78"/>
      <c r="B54" s="76"/>
      <c r="C54" s="76"/>
      <c r="D54" s="76"/>
      <c r="E54" s="76"/>
      <c r="F54" s="76"/>
      <c r="G54" s="76"/>
      <c r="H54" s="76"/>
      <c r="I54" s="76"/>
      <c r="J54" s="76"/>
      <c r="K54" s="76"/>
      <c r="L54" s="76"/>
      <c r="M54" s="77"/>
    </row>
    <row r="55" spans="1:13" x14ac:dyDescent="0.3">
      <c r="A55" s="78"/>
      <c r="B55" s="76"/>
      <c r="C55" s="76"/>
      <c r="D55" s="76"/>
      <c r="E55" s="76"/>
      <c r="F55" s="76"/>
      <c r="G55" s="76"/>
      <c r="H55" s="76"/>
      <c r="I55" s="76"/>
      <c r="J55" s="76"/>
      <c r="K55" s="76"/>
      <c r="L55" s="76"/>
      <c r="M55" s="77"/>
    </row>
    <row r="56" spans="1:13" x14ac:dyDescent="0.3">
      <c r="A56" s="78"/>
      <c r="B56" s="76"/>
      <c r="C56" s="76"/>
      <c r="D56" s="76"/>
      <c r="E56" s="76"/>
      <c r="F56" s="76"/>
      <c r="G56" s="76"/>
      <c r="H56" s="76"/>
      <c r="I56" s="76"/>
      <c r="J56" s="76"/>
      <c r="K56" s="76"/>
      <c r="L56" s="76"/>
      <c r="M56" s="77"/>
    </row>
    <row r="57" spans="1:13" x14ac:dyDescent="0.3">
      <c r="A57" s="78"/>
      <c r="B57" s="76"/>
      <c r="C57" s="76"/>
      <c r="D57" s="76"/>
      <c r="E57" s="76"/>
      <c r="F57" s="76"/>
      <c r="G57" s="76"/>
      <c r="H57" s="76"/>
      <c r="I57" s="76"/>
      <c r="J57" s="76"/>
      <c r="K57" s="76"/>
      <c r="L57" s="76"/>
      <c r="M57" s="77"/>
    </row>
    <row r="58" spans="1:13" x14ac:dyDescent="0.3">
      <c r="A58" s="78"/>
      <c r="B58" s="76"/>
      <c r="C58" s="76"/>
      <c r="D58" s="76"/>
      <c r="E58" s="76"/>
      <c r="F58" s="76"/>
      <c r="G58" s="76"/>
      <c r="H58" s="76"/>
      <c r="I58" s="76"/>
      <c r="J58" s="76"/>
      <c r="K58" s="76"/>
      <c r="L58" s="76"/>
      <c r="M58" s="77"/>
    </row>
    <row r="59" spans="1:13" x14ac:dyDescent="0.3">
      <c r="A59" s="78"/>
      <c r="B59" s="76"/>
      <c r="C59" s="76"/>
      <c r="D59" s="76"/>
      <c r="E59" s="76"/>
      <c r="F59" s="76"/>
      <c r="G59" s="76"/>
      <c r="H59" s="76"/>
      <c r="I59" s="76"/>
      <c r="J59" s="76"/>
      <c r="K59" s="76"/>
      <c r="L59" s="76"/>
      <c r="M59" s="77"/>
    </row>
    <row r="60" spans="1:13" ht="14.5" thickBot="1" x14ac:dyDescent="0.35">
      <c r="A60" s="79"/>
      <c r="B60" s="80"/>
      <c r="C60" s="80"/>
      <c r="D60" s="80"/>
      <c r="E60" s="80"/>
      <c r="F60" s="80"/>
      <c r="G60" s="80"/>
      <c r="H60" s="80"/>
      <c r="I60" s="80"/>
      <c r="J60" s="80"/>
      <c r="K60" s="80"/>
      <c r="L60" s="80"/>
      <c r="M60" s="81"/>
    </row>
    <row r="61" spans="1:13" ht="14.5" thickBot="1" x14ac:dyDescent="0.35"/>
    <row r="62" spans="1:13" s="22" customFormat="1" ht="62.25" customHeight="1" x14ac:dyDescent="0.35">
      <c r="A62" s="28"/>
      <c r="B62" s="29"/>
      <c r="C62" s="29"/>
      <c r="D62" s="29"/>
      <c r="E62" s="29"/>
      <c r="F62" s="82" t="s">
        <v>136</v>
      </c>
      <c r="G62" s="82"/>
      <c r="H62" s="83" t="s">
        <v>137</v>
      </c>
      <c r="I62" s="83"/>
      <c r="J62" s="83" t="s">
        <v>138</v>
      </c>
      <c r="K62" s="83"/>
      <c r="L62" s="83" t="s">
        <v>139</v>
      </c>
      <c r="M62" s="84"/>
    </row>
    <row r="63" spans="1:13" s="1" customFormat="1" x14ac:dyDescent="0.3">
      <c r="A63" s="13" t="s">
        <v>11</v>
      </c>
      <c r="B63" s="14"/>
      <c r="C63" s="14"/>
      <c r="D63" s="14"/>
      <c r="E63" s="14"/>
      <c r="F63" s="14" t="str">
        <f>scorehulp!I28</f>
        <v>bv. Hoog</v>
      </c>
      <c r="G63" s="14"/>
      <c r="H63" s="14" t="str">
        <f>scorehulp!I37</f>
        <v>bv. Gemiddeld</v>
      </c>
      <c r="I63" s="14"/>
      <c r="J63" s="14" t="str">
        <f>scorehulp!I46</f>
        <v>bv. Hoog</v>
      </c>
      <c r="K63" s="14"/>
      <c r="L63" s="14" t="str">
        <f>scorehulp!I55</f>
        <v>bv. Gemiddeld</v>
      </c>
      <c r="M63" s="15"/>
    </row>
    <row r="64" spans="1:13" x14ac:dyDescent="0.3">
      <c r="A64" s="75" t="s">
        <v>152</v>
      </c>
      <c r="B64" s="76"/>
      <c r="C64" s="76"/>
      <c r="D64" s="76"/>
      <c r="E64" s="76"/>
      <c r="F64" s="76"/>
      <c r="G64" s="76"/>
      <c r="H64" s="76"/>
      <c r="I64" s="76"/>
      <c r="J64" s="76"/>
      <c r="K64" s="76"/>
      <c r="L64" s="76"/>
      <c r="M64" s="77"/>
    </row>
    <row r="65" spans="1:13" x14ac:dyDescent="0.3">
      <c r="A65" s="78"/>
      <c r="B65" s="76"/>
      <c r="C65" s="76"/>
      <c r="D65" s="76"/>
      <c r="E65" s="76"/>
      <c r="F65" s="76"/>
      <c r="G65" s="76"/>
      <c r="H65" s="76"/>
      <c r="I65" s="76"/>
      <c r="J65" s="76"/>
      <c r="K65" s="76"/>
      <c r="L65" s="76"/>
      <c r="M65" s="77"/>
    </row>
    <row r="66" spans="1:13" x14ac:dyDescent="0.3">
      <c r="A66" s="78"/>
      <c r="B66" s="76"/>
      <c r="C66" s="76"/>
      <c r="D66" s="76"/>
      <c r="E66" s="76"/>
      <c r="F66" s="76"/>
      <c r="G66" s="76"/>
      <c r="H66" s="76"/>
      <c r="I66" s="76"/>
      <c r="J66" s="76"/>
      <c r="K66" s="76"/>
      <c r="L66" s="76"/>
      <c r="M66" s="77"/>
    </row>
    <row r="67" spans="1:13" x14ac:dyDescent="0.3">
      <c r="A67" s="78"/>
      <c r="B67" s="76"/>
      <c r="C67" s="76"/>
      <c r="D67" s="76"/>
      <c r="E67" s="76"/>
      <c r="F67" s="76"/>
      <c r="G67" s="76"/>
      <c r="H67" s="76"/>
      <c r="I67" s="76"/>
      <c r="J67" s="76"/>
      <c r="K67" s="76"/>
      <c r="L67" s="76"/>
      <c r="M67" s="77"/>
    </row>
    <row r="68" spans="1:13" x14ac:dyDescent="0.3">
      <c r="A68" s="78"/>
      <c r="B68" s="76"/>
      <c r="C68" s="76"/>
      <c r="D68" s="76"/>
      <c r="E68" s="76"/>
      <c r="F68" s="76"/>
      <c r="G68" s="76"/>
      <c r="H68" s="76"/>
      <c r="I68" s="76"/>
      <c r="J68" s="76"/>
      <c r="K68" s="76"/>
      <c r="L68" s="76"/>
      <c r="M68" s="77"/>
    </row>
    <row r="69" spans="1:13" x14ac:dyDescent="0.3">
      <c r="A69" s="78"/>
      <c r="B69" s="76"/>
      <c r="C69" s="76"/>
      <c r="D69" s="76"/>
      <c r="E69" s="76"/>
      <c r="F69" s="76"/>
      <c r="G69" s="76"/>
      <c r="H69" s="76"/>
      <c r="I69" s="76"/>
      <c r="J69" s="76"/>
      <c r="K69" s="76"/>
      <c r="L69" s="76"/>
      <c r="M69" s="77"/>
    </row>
    <row r="70" spans="1:13" x14ac:dyDescent="0.3">
      <c r="A70" s="78"/>
      <c r="B70" s="76"/>
      <c r="C70" s="76"/>
      <c r="D70" s="76"/>
      <c r="E70" s="76"/>
      <c r="F70" s="76"/>
      <c r="G70" s="76"/>
      <c r="H70" s="76"/>
      <c r="I70" s="76"/>
      <c r="J70" s="76"/>
      <c r="K70" s="76"/>
      <c r="L70" s="76"/>
      <c r="M70" s="77"/>
    </row>
    <row r="71" spans="1:13" x14ac:dyDescent="0.3">
      <c r="A71" s="78"/>
      <c r="B71" s="76"/>
      <c r="C71" s="76"/>
      <c r="D71" s="76"/>
      <c r="E71" s="76"/>
      <c r="F71" s="76"/>
      <c r="G71" s="76"/>
      <c r="H71" s="76"/>
      <c r="I71" s="76"/>
      <c r="J71" s="76"/>
      <c r="K71" s="76"/>
      <c r="L71" s="76"/>
      <c r="M71" s="77"/>
    </row>
    <row r="72" spans="1:13" ht="14.5" thickBot="1" x14ac:dyDescent="0.35">
      <c r="A72" s="79"/>
      <c r="B72" s="80"/>
      <c r="C72" s="80"/>
      <c r="D72" s="80"/>
      <c r="E72" s="80"/>
      <c r="F72" s="80"/>
      <c r="G72" s="80"/>
      <c r="H72" s="80"/>
      <c r="I72" s="80"/>
      <c r="J72" s="80"/>
      <c r="K72" s="80"/>
      <c r="L72" s="80"/>
      <c r="M72" s="81"/>
    </row>
    <row r="73" spans="1:13" ht="14.5" thickBot="1" x14ac:dyDescent="0.35">
      <c r="A73" s="20"/>
      <c r="B73" s="20"/>
      <c r="C73" s="20"/>
      <c r="D73" s="20"/>
      <c r="E73" s="20"/>
      <c r="F73" s="20"/>
      <c r="G73" s="20"/>
      <c r="H73" s="20"/>
      <c r="I73" s="20"/>
      <c r="J73" s="20"/>
      <c r="K73" s="20"/>
      <c r="L73" s="20"/>
      <c r="M73" s="20"/>
    </row>
    <row r="74" spans="1:13" s="22" customFormat="1" ht="62.25" customHeight="1" x14ac:dyDescent="0.35">
      <c r="A74" s="28"/>
      <c r="B74" s="29"/>
      <c r="C74" s="29"/>
      <c r="D74" s="29"/>
      <c r="E74" s="29"/>
      <c r="F74" s="82" t="s">
        <v>136</v>
      </c>
      <c r="G74" s="82"/>
      <c r="H74" s="83" t="s">
        <v>137</v>
      </c>
      <c r="I74" s="83"/>
      <c r="J74" s="83" t="s">
        <v>138</v>
      </c>
      <c r="K74" s="83"/>
      <c r="L74" s="83" t="s">
        <v>139</v>
      </c>
      <c r="M74" s="84"/>
    </row>
    <row r="75" spans="1:13" s="1" customFormat="1" x14ac:dyDescent="0.3">
      <c r="A75" s="13" t="s">
        <v>12</v>
      </c>
      <c r="B75" s="14"/>
      <c r="C75" s="14"/>
      <c r="D75" s="14"/>
      <c r="E75" s="14"/>
      <c r="F75" s="14" t="str">
        <f>scorehulp!I29</f>
        <v>bv. Zeer laag</v>
      </c>
      <c r="G75" s="14"/>
      <c r="H75" s="14" t="str">
        <f>scorehulp!I38</f>
        <v>bv. Zeer laag</v>
      </c>
      <c r="I75" s="14"/>
      <c r="J75" s="14" t="str">
        <f>scorehulp!I47</f>
        <v>bv. Laag</v>
      </c>
      <c r="K75" s="14"/>
      <c r="L75" s="14" t="str">
        <f>scorehulp!I56</f>
        <v>bv. Zeer laag</v>
      </c>
      <c r="M75" s="15"/>
    </row>
    <row r="76" spans="1:13" x14ac:dyDescent="0.3">
      <c r="A76" s="75" t="s">
        <v>153</v>
      </c>
      <c r="B76" s="76"/>
      <c r="C76" s="76"/>
      <c r="D76" s="76"/>
      <c r="E76" s="76"/>
      <c r="F76" s="76"/>
      <c r="G76" s="76"/>
      <c r="H76" s="76"/>
      <c r="I76" s="76"/>
      <c r="J76" s="76"/>
      <c r="K76" s="76"/>
      <c r="L76" s="76"/>
      <c r="M76" s="77"/>
    </row>
    <row r="77" spans="1:13" x14ac:dyDescent="0.3">
      <c r="A77" s="78"/>
      <c r="B77" s="76"/>
      <c r="C77" s="76"/>
      <c r="D77" s="76"/>
      <c r="E77" s="76"/>
      <c r="F77" s="76"/>
      <c r="G77" s="76"/>
      <c r="H77" s="76"/>
      <c r="I77" s="76"/>
      <c r="J77" s="76"/>
      <c r="K77" s="76"/>
      <c r="L77" s="76"/>
      <c r="M77" s="77"/>
    </row>
    <row r="78" spans="1:13" x14ac:dyDescent="0.3">
      <c r="A78" s="78"/>
      <c r="B78" s="76"/>
      <c r="C78" s="76"/>
      <c r="D78" s="76"/>
      <c r="E78" s="76"/>
      <c r="F78" s="76"/>
      <c r="G78" s="76"/>
      <c r="H78" s="76"/>
      <c r="I78" s="76"/>
      <c r="J78" s="76"/>
      <c r="K78" s="76"/>
      <c r="L78" s="76"/>
      <c r="M78" s="77"/>
    </row>
    <row r="79" spans="1:13" x14ac:dyDescent="0.3">
      <c r="A79" s="78"/>
      <c r="B79" s="76"/>
      <c r="C79" s="76"/>
      <c r="D79" s="76"/>
      <c r="E79" s="76"/>
      <c r="F79" s="76"/>
      <c r="G79" s="76"/>
      <c r="H79" s="76"/>
      <c r="I79" s="76"/>
      <c r="J79" s="76"/>
      <c r="K79" s="76"/>
      <c r="L79" s="76"/>
      <c r="M79" s="77"/>
    </row>
    <row r="80" spans="1:13" x14ac:dyDescent="0.3">
      <c r="A80" s="78"/>
      <c r="B80" s="76"/>
      <c r="C80" s="76"/>
      <c r="D80" s="76"/>
      <c r="E80" s="76"/>
      <c r="F80" s="76"/>
      <c r="G80" s="76"/>
      <c r="H80" s="76"/>
      <c r="I80" s="76"/>
      <c r="J80" s="76"/>
      <c r="K80" s="76"/>
      <c r="L80" s="76"/>
      <c r="M80" s="77"/>
    </row>
    <row r="81" spans="1:13" ht="14.5" thickBot="1" x14ac:dyDescent="0.35">
      <c r="A81" s="79"/>
      <c r="B81" s="80"/>
      <c r="C81" s="80"/>
      <c r="D81" s="80"/>
      <c r="E81" s="80"/>
      <c r="F81" s="80"/>
      <c r="G81" s="80"/>
      <c r="H81" s="80"/>
      <c r="I81" s="80"/>
      <c r="J81" s="80"/>
      <c r="K81" s="80"/>
      <c r="L81" s="80"/>
      <c r="M81" s="81"/>
    </row>
    <row r="82" spans="1:13" ht="14.5" thickBot="1" x14ac:dyDescent="0.35"/>
    <row r="83" spans="1:13" s="22" customFormat="1" ht="62.25" customHeight="1" x14ac:dyDescent="0.35">
      <c r="A83" s="28"/>
      <c r="B83" s="29"/>
      <c r="C83" s="29"/>
      <c r="D83" s="29"/>
      <c r="E83" s="29"/>
      <c r="F83" s="82" t="s">
        <v>136</v>
      </c>
      <c r="G83" s="82"/>
      <c r="H83" s="83" t="s">
        <v>137</v>
      </c>
      <c r="I83" s="83"/>
      <c r="J83" s="83" t="s">
        <v>138</v>
      </c>
      <c r="K83" s="83"/>
      <c r="L83" s="83" t="s">
        <v>139</v>
      </c>
      <c r="M83" s="84"/>
    </row>
    <row r="84" spans="1:13" s="1" customFormat="1" x14ac:dyDescent="0.3">
      <c r="A84" s="13" t="s">
        <v>13</v>
      </c>
      <c r="B84" s="14"/>
      <c r="C84" s="14"/>
      <c r="D84" s="14"/>
      <c r="E84" s="14"/>
      <c r="F84" s="14" t="str">
        <f>scorehulp!I30</f>
        <v>bv. Laag</v>
      </c>
      <c r="G84" s="14"/>
      <c r="H84" s="14" t="str">
        <f>scorehulp!I39</f>
        <v>bv. Laag</v>
      </c>
      <c r="I84" s="14"/>
      <c r="J84" s="14" t="str">
        <f>scorehulp!I39</f>
        <v>bv. Laag</v>
      </c>
      <c r="K84" s="14"/>
      <c r="L84" s="14" t="str">
        <f>scorehulp!I48</f>
        <v>bv. Laag</v>
      </c>
      <c r="M84" s="15"/>
    </row>
    <row r="85" spans="1:13" x14ac:dyDescent="0.3">
      <c r="A85" s="75" t="s">
        <v>154</v>
      </c>
      <c r="B85" s="76"/>
      <c r="C85" s="76"/>
      <c r="D85" s="76"/>
      <c r="E85" s="76"/>
      <c r="F85" s="76"/>
      <c r="G85" s="76"/>
      <c r="H85" s="76"/>
      <c r="I85" s="76"/>
      <c r="J85" s="76"/>
      <c r="K85" s="76"/>
      <c r="L85" s="76"/>
      <c r="M85" s="77"/>
    </row>
    <row r="86" spans="1:13" x14ac:dyDescent="0.3">
      <c r="A86" s="78"/>
      <c r="B86" s="76"/>
      <c r="C86" s="76"/>
      <c r="D86" s="76"/>
      <c r="E86" s="76"/>
      <c r="F86" s="76"/>
      <c r="G86" s="76"/>
      <c r="H86" s="76"/>
      <c r="I86" s="76"/>
      <c r="J86" s="76"/>
      <c r="K86" s="76"/>
      <c r="L86" s="76"/>
      <c r="M86" s="77"/>
    </row>
    <row r="87" spans="1:13" x14ac:dyDescent="0.3">
      <c r="A87" s="78"/>
      <c r="B87" s="76"/>
      <c r="C87" s="76"/>
      <c r="D87" s="76"/>
      <c r="E87" s="76"/>
      <c r="F87" s="76"/>
      <c r="G87" s="76"/>
      <c r="H87" s="76"/>
      <c r="I87" s="76"/>
      <c r="J87" s="76"/>
      <c r="K87" s="76"/>
      <c r="L87" s="76"/>
      <c r="M87" s="77"/>
    </row>
    <row r="88" spans="1:13" x14ac:dyDescent="0.3">
      <c r="A88" s="78"/>
      <c r="B88" s="76"/>
      <c r="C88" s="76"/>
      <c r="D88" s="76"/>
      <c r="E88" s="76"/>
      <c r="F88" s="76"/>
      <c r="G88" s="76"/>
      <c r="H88" s="76"/>
      <c r="I88" s="76"/>
      <c r="J88" s="76"/>
      <c r="K88" s="76"/>
      <c r="L88" s="76"/>
      <c r="M88" s="77"/>
    </row>
    <row r="89" spans="1:13" x14ac:dyDescent="0.3">
      <c r="A89" s="78"/>
      <c r="B89" s="76"/>
      <c r="C89" s="76"/>
      <c r="D89" s="76"/>
      <c r="E89" s="76"/>
      <c r="F89" s="76"/>
      <c r="G89" s="76"/>
      <c r="H89" s="76"/>
      <c r="I89" s="76"/>
      <c r="J89" s="76"/>
      <c r="K89" s="76"/>
      <c r="L89" s="76"/>
      <c r="M89" s="77"/>
    </row>
    <row r="90" spans="1:13" ht="14.5" thickBot="1" x14ac:dyDescent="0.35">
      <c r="A90" s="79"/>
      <c r="B90" s="80"/>
      <c r="C90" s="80"/>
      <c r="D90" s="80"/>
      <c r="E90" s="80"/>
      <c r="F90" s="80"/>
      <c r="G90" s="80"/>
      <c r="H90" s="80"/>
      <c r="I90" s="80"/>
      <c r="J90" s="80"/>
      <c r="K90" s="80"/>
      <c r="L90" s="80"/>
      <c r="M90" s="81"/>
    </row>
  </sheetData>
  <sheetProtection sheet="1" objects="1" scenarios="1"/>
  <mergeCells count="32">
    <mergeCell ref="A4:M16"/>
    <mergeCell ref="F21:G21"/>
    <mergeCell ref="H21:I21"/>
    <mergeCell ref="J21:K21"/>
    <mergeCell ref="L21:M21"/>
    <mergeCell ref="H18:M19"/>
    <mergeCell ref="A23:M31"/>
    <mergeCell ref="F33:G33"/>
    <mergeCell ref="H33:I33"/>
    <mergeCell ref="J33:K33"/>
    <mergeCell ref="L33:M33"/>
    <mergeCell ref="F62:G62"/>
    <mergeCell ref="H62:I62"/>
    <mergeCell ref="J62:K62"/>
    <mergeCell ref="L62:M62"/>
    <mergeCell ref="A35:M48"/>
    <mergeCell ref="F50:G50"/>
    <mergeCell ref="H50:I50"/>
    <mergeCell ref="J50:K50"/>
    <mergeCell ref="L50:M50"/>
    <mergeCell ref="A52:M60"/>
    <mergeCell ref="A85:M90"/>
    <mergeCell ref="A64:M72"/>
    <mergeCell ref="F74:G74"/>
    <mergeCell ref="H74:I74"/>
    <mergeCell ref="J74:K74"/>
    <mergeCell ref="L74:M74"/>
    <mergeCell ref="A76:M81"/>
    <mergeCell ref="F83:G83"/>
    <mergeCell ref="H83:I83"/>
    <mergeCell ref="J83:K83"/>
    <mergeCell ref="L83:M8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vt:i4>
      </vt:variant>
    </vt:vector>
  </HeadingPairs>
  <TitlesOfParts>
    <vt:vector size="2" baseType="lpstr">
      <vt:lpstr>scorehulp</vt:lpstr>
      <vt:lpstr>bespreekformulier</vt:lpstr>
    </vt:vector>
  </TitlesOfParts>
  <Company>University of Groningen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 Groen</dc:creator>
  <cp:lastModifiedBy>Sigrid Piening</cp:lastModifiedBy>
  <dcterms:created xsi:type="dcterms:W3CDTF">2024-04-03T10:59:08Z</dcterms:created>
  <dcterms:modified xsi:type="dcterms:W3CDTF">2025-02-19T13:42:20Z</dcterms:modified>
</cp:coreProperties>
</file>